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nabave 2014. 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/>
  <calcPr fullCalcOnLoad="1"/>
</workbook>
</file>

<file path=xl/sharedStrings.xml><?xml version="1.0" encoding="utf-8"?>
<sst xmlns="http://schemas.openxmlformats.org/spreadsheetml/2006/main" count="423" uniqueCount="316">
  <si>
    <t>Red. broj</t>
  </si>
  <si>
    <t xml:space="preserve">Pozicija plana </t>
  </si>
  <si>
    <t>Predmet nabave</t>
  </si>
  <si>
    <t>Planirana vrijednost</t>
  </si>
  <si>
    <t>Postupak i način nabave</t>
  </si>
  <si>
    <t>Iznos</t>
  </si>
  <si>
    <t>(bez PDV-a )</t>
  </si>
  <si>
    <t>(s PDV-om)</t>
  </si>
  <si>
    <t>1.</t>
  </si>
  <si>
    <t>Stručno usavršavanje zaposlenika</t>
  </si>
  <si>
    <t>1.1</t>
  </si>
  <si>
    <t>Tečajevi i stručni ispiti</t>
  </si>
  <si>
    <t>2.</t>
  </si>
  <si>
    <t>Uredski materijal i ostali materijali</t>
  </si>
  <si>
    <t>2.1.</t>
  </si>
  <si>
    <t>2.2.</t>
  </si>
  <si>
    <t>Literatura ,časopisi , knjige</t>
  </si>
  <si>
    <t>2.3.</t>
  </si>
  <si>
    <t>Materijal za čišćenje</t>
  </si>
  <si>
    <t>2.4.</t>
  </si>
  <si>
    <t>Zaštitna odjeća i obuća</t>
  </si>
  <si>
    <t>Materijal za higijenske potrebe</t>
  </si>
  <si>
    <t>3.</t>
  </si>
  <si>
    <t>Materijal i sirovine</t>
  </si>
  <si>
    <t>3.1.</t>
  </si>
  <si>
    <t>Lijekovi</t>
  </si>
  <si>
    <t>3.2.</t>
  </si>
  <si>
    <t>Sanitetski i ost.potroš.med.materijal</t>
  </si>
  <si>
    <t>3.3.</t>
  </si>
  <si>
    <t>3.4.</t>
  </si>
  <si>
    <t>32221/1</t>
  </si>
  <si>
    <t>Plin kisik</t>
  </si>
  <si>
    <t>4.</t>
  </si>
  <si>
    <t>Energija</t>
  </si>
  <si>
    <t>4.1.</t>
  </si>
  <si>
    <t>Električna energija</t>
  </si>
  <si>
    <t>4.2.</t>
  </si>
  <si>
    <t>Toplinska energija-para,topla voda</t>
  </si>
  <si>
    <t>Plin</t>
  </si>
  <si>
    <t>4.4</t>
  </si>
  <si>
    <t>Gorivo-bezolovni benzin i eurodizel</t>
  </si>
  <si>
    <t>5.</t>
  </si>
  <si>
    <t>5.1.</t>
  </si>
  <si>
    <t>5.2.</t>
  </si>
  <si>
    <t>5.3</t>
  </si>
  <si>
    <t>6.</t>
  </si>
  <si>
    <t>Sitni inventar i autogume</t>
  </si>
  <si>
    <t>6.1.</t>
  </si>
  <si>
    <t>Sitni inventar</t>
  </si>
  <si>
    <t>6.2.</t>
  </si>
  <si>
    <t>Autogume</t>
  </si>
  <si>
    <t>7.</t>
  </si>
  <si>
    <t>Usluge telefona,pošte i prijevoza</t>
  </si>
  <si>
    <t>Usluge telefona</t>
  </si>
  <si>
    <t>Usluge interneta</t>
  </si>
  <si>
    <t>Poštarina</t>
  </si>
  <si>
    <t>8.</t>
  </si>
  <si>
    <t>Usluge tekućeg i investicijskog održavanja</t>
  </si>
  <si>
    <t>7.1.</t>
  </si>
  <si>
    <t>32322/1</t>
  </si>
  <si>
    <t>Usluge tekućeg i inv.održ.vozila</t>
  </si>
  <si>
    <t>9.</t>
  </si>
  <si>
    <t>Usluge promidžbe i informiranja</t>
  </si>
  <si>
    <t>8.1.</t>
  </si>
  <si>
    <t>Ostale usluge promidžbe,tisak</t>
  </si>
  <si>
    <t>10.</t>
  </si>
  <si>
    <t>Komunalne usluge</t>
  </si>
  <si>
    <t>Komunalne usluge-vodovod i kanalizacija</t>
  </si>
  <si>
    <t>Komunalne usluge-dezinsekcija i deratizacija</t>
  </si>
  <si>
    <t>Vodna i komunalna naknada</t>
  </si>
  <si>
    <t>11.</t>
  </si>
  <si>
    <t>Zakupnine i najamnine</t>
  </si>
  <si>
    <t>10.1.</t>
  </si>
  <si>
    <t xml:space="preserve">Usluge najma </t>
  </si>
  <si>
    <t>12.</t>
  </si>
  <si>
    <t xml:space="preserve">Zdravstvene i veterinarske usluge </t>
  </si>
  <si>
    <t>11.1.</t>
  </si>
  <si>
    <t>13.</t>
  </si>
  <si>
    <t>Intelektualne  i osobne usluge</t>
  </si>
  <si>
    <t>12.1.</t>
  </si>
  <si>
    <t>Odvjetničke usluge</t>
  </si>
  <si>
    <t>14.</t>
  </si>
  <si>
    <t xml:space="preserve">Ostale usluge </t>
  </si>
  <si>
    <t>13.1.</t>
  </si>
  <si>
    <t>Usluge pri registraciji vozila</t>
  </si>
  <si>
    <t>Ostale usluge ,HRT</t>
  </si>
  <si>
    <t>15.</t>
  </si>
  <si>
    <t xml:space="preserve">Premije osiguranja </t>
  </si>
  <si>
    <t>14.1.</t>
  </si>
  <si>
    <t xml:space="preserve">Obvezno osiguranje vozila </t>
  </si>
  <si>
    <t>32921/1</t>
  </si>
  <si>
    <t>Osiguranje ost.imovine</t>
  </si>
  <si>
    <t>16.</t>
  </si>
  <si>
    <t>Reprezentacija</t>
  </si>
  <si>
    <t>17.</t>
  </si>
  <si>
    <t>Članarine</t>
  </si>
  <si>
    <t>16.1.</t>
  </si>
  <si>
    <t>Tuzemne članarine</t>
  </si>
  <si>
    <t>18.</t>
  </si>
  <si>
    <t>Ostali nespomenuti rashodi poslovanja</t>
  </si>
  <si>
    <t>17.1.</t>
  </si>
  <si>
    <t>Naknada za upotrebu radijskih frekvencija</t>
  </si>
  <si>
    <t>19.</t>
  </si>
  <si>
    <t>19.1</t>
  </si>
  <si>
    <t xml:space="preserve">Bagatelna </t>
  </si>
  <si>
    <t>19.2</t>
  </si>
  <si>
    <t>15.2.</t>
  </si>
  <si>
    <t>18.1.</t>
  </si>
  <si>
    <t>Bagatelna</t>
  </si>
  <si>
    <t>8.2.</t>
  </si>
  <si>
    <t>8.3.</t>
  </si>
  <si>
    <t>8.4.</t>
  </si>
  <si>
    <t>11.2.</t>
  </si>
  <si>
    <t>11.3.</t>
  </si>
  <si>
    <t>11.4.</t>
  </si>
  <si>
    <t>16.2</t>
  </si>
  <si>
    <t>16.3.</t>
  </si>
  <si>
    <t>16.4.</t>
  </si>
  <si>
    <t>Zavod za hitnu medicinu Primorsko-goranske županije</t>
  </si>
  <si>
    <t>Zaštitna  obuća</t>
  </si>
  <si>
    <t>4.5</t>
  </si>
  <si>
    <t>Lož ulje za grijanje</t>
  </si>
  <si>
    <t>Komunalne usluge-odvoz smeća</t>
  </si>
  <si>
    <t>Usluga dimnjačara</t>
  </si>
  <si>
    <t>11.5.</t>
  </si>
  <si>
    <t>11.6.</t>
  </si>
  <si>
    <t xml:space="preserve">Usluga čišćenja poslov.prostora -Ispostave </t>
  </si>
  <si>
    <t>19.3</t>
  </si>
  <si>
    <t>Usluge tekućeg i investicijskog održav ostale opreme</t>
  </si>
  <si>
    <t>Usluge mobilnih telefona</t>
  </si>
  <si>
    <t>5.4.</t>
  </si>
  <si>
    <t>32242/2</t>
  </si>
  <si>
    <t>Materij. za tekućeg i investicijskog održav ostal.opreme DEC</t>
  </si>
  <si>
    <t>Materij. za tekućeg i investicijskog održav građevin.objekata - DEC</t>
  </si>
  <si>
    <t>Materij. za tekućeg i investicijskog održav medicinske opreme</t>
  </si>
  <si>
    <t>Obveznan godišnji zdravstveni pregledi djelatnika</t>
  </si>
  <si>
    <t>4.6</t>
  </si>
  <si>
    <t>Usluge tekućeg  održav. informat.mreže i telekom.opreme  PDJ</t>
  </si>
  <si>
    <t>7.2.</t>
  </si>
  <si>
    <t>8.5.</t>
  </si>
  <si>
    <t>Materijal i dijelovi za tek.i inv.održavanje</t>
  </si>
  <si>
    <t>okvirni sporazum</t>
  </si>
  <si>
    <t>8.6.</t>
  </si>
  <si>
    <t>Ost.usluge za prijevoz –trajekti ( otok Rab )</t>
  </si>
  <si>
    <t>Ost.usluge za prijev. –trajekti Jadrolinija ( otoci Cres i M. Lošinj)</t>
  </si>
  <si>
    <t>Planirani početak J.N</t>
  </si>
  <si>
    <t>Ugovor / OS</t>
  </si>
  <si>
    <t>Ev.br.</t>
  </si>
  <si>
    <t>32243/1</t>
  </si>
  <si>
    <t>32271/1</t>
  </si>
  <si>
    <t>14.2.</t>
  </si>
  <si>
    <t>14.3.</t>
  </si>
  <si>
    <t>32239/1</t>
  </si>
  <si>
    <t>32311/1</t>
  </si>
  <si>
    <t>32319/2</t>
  </si>
  <si>
    <t>Obvezni zdravstveni pregledi novouposlenih djelatnika</t>
  </si>
  <si>
    <t xml:space="preserve">Kasko osiguranje vozila </t>
  </si>
  <si>
    <t>32991/1</t>
  </si>
  <si>
    <t>Napomena</t>
  </si>
  <si>
    <t>otvoreni</t>
  </si>
  <si>
    <t>Javna nab,</t>
  </si>
  <si>
    <t>Planir. trajanje Ugovor.</t>
  </si>
  <si>
    <t>32271/2</t>
  </si>
  <si>
    <t>Zaštitna  odjeća, hlače, veste</t>
  </si>
  <si>
    <t>Zaštitne jakne zimske</t>
  </si>
  <si>
    <t>Procijen. vrijednost</t>
  </si>
  <si>
    <t>objed. nab.</t>
  </si>
  <si>
    <t>Ob.nab.  HZZO</t>
  </si>
  <si>
    <t>Električna energija- ugovor s  DZ PGŽ</t>
  </si>
  <si>
    <t>Osiguranje od odgovornosti  - liječnici</t>
  </si>
  <si>
    <t>Ugovori o djelu - drugi dohodak</t>
  </si>
  <si>
    <t>Usluge pranja robe - Rijeka,Opatija, Crikvenica, M.Lošinj</t>
  </si>
  <si>
    <t>Rashod za grijanje - prema  ugovoru DZ PGŽ</t>
  </si>
  <si>
    <t xml:space="preserve">Materij. za tekućeg i investicijskog održav  vozila </t>
  </si>
  <si>
    <t>7.3.</t>
  </si>
  <si>
    <t>9.1</t>
  </si>
  <si>
    <t>9.2</t>
  </si>
  <si>
    <t>9.3</t>
  </si>
  <si>
    <t>9.4</t>
  </si>
  <si>
    <t>9.5</t>
  </si>
  <si>
    <t>15.1</t>
  </si>
  <si>
    <t>5.5</t>
  </si>
  <si>
    <t>5.6.</t>
  </si>
  <si>
    <t xml:space="preserve">Materij. za tekućeg i investic. održav vozila  Citroen </t>
  </si>
  <si>
    <t>32243/11</t>
  </si>
  <si>
    <t>Materij. za tekućeg i investicijskog održav  vozila  Ford</t>
  </si>
  <si>
    <t>32321/1</t>
  </si>
  <si>
    <t>Usluge tekućeg i invest. održ. ostalih građevinsk.objekata</t>
  </si>
  <si>
    <t>32322/4</t>
  </si>
  <si>
    <t>32322/10</t>
  </si>
  <si>
    <t>32322/2</t>
  </si>
  <si>
    <t>Usluge tekućeg  održav. informat.telekom.opreme  GPS</t>
  </si>
  <si>
    <t>32322/3</t>
  </si>
  <si>
    <t>Usluge tekućeg  održav. servera i  informat.opreme  PDJ</t>
  </si>
  <si>
    <t>Usluge tekućeg  održav. informat. Programa - dorade i poziv</t>
  </si>
  <si>
    <t>32323/1</t>
  </si>
  <si>
    <t>Usluge tekućeg i inv.održ.vozila Citroen</t>
  </si>
  <si>
    <t>32323/11</t>
  </si>
  <si>
    <t>Usluge tekućeg i inv.održ.vozila Ford</t>
  </si>
  <si>
    <t>Usluge tekućeg i inv.održ.vozila Wolswagen</t>
  </si>
  <si>
    <t>32323/3</t>
  </si>
  <si>
    <t>32323/4</t>
  </si>
  <si>
    <t>Usluge tekućeg i inv.održ.vozila Fiat</t>
  </si>
  <si>
    <t>9.6</t>
  </si>
  <si>
    <t>9.7</t>
  </si>
  <si>
    <t>9.8</t>
  </si>
  <si>
    <t>9,9</t>
  </si>
  <si>
    <t>9,10</t>
  </si>
  <si>
    <t>9,11</t>
  </si>
  <si>
    <t>9,12</t>
  </si>
  <si>
    <t>9,13</t>
  </si>
  <si>
    <t>9,14</t>
  </si>
  <si>
    <t>9,15</t>
  </si>
  <si>
    <t>Medicinska i laboratorijska oprema</t>
  </si>
  <si>
    <t>Računalni programi</t>
  </si>
  <si>
    <t>20.</t>
  </si>
  <si>
    <t>20.1</t>
  </si>
  <si>
    <t>21.</t>
  </si>
  <si>
    <t>22.</t>
  </si>
  <si>
    <t>22.1</t>
  </si>
  <si>
    <t>21.1</t>
  </si>
  <si>
    <t>OS/ZN 1/13</t>
  </si>
  <si>
    <t>24 mj.</t>
  </si>
  <si>
    <t>nema nab.</t>
  </si>
  <si>
    <t xml:space="preserve"> </t>
  </si>
  <si>
    <t>OS-01/2013</t>
  </si>
  <si>
    <t>16 mj.</t>
  </si>
  <si>
    <t>OS-01/13</t>
  </si>
  <si>
    <t>do 24 mj</t>
  </si>
  <si>
    <t>OS-ZN4/13</t>
  </si>
  <si>
    <t xml:space="preserve">Uredski materijal  -  </t>
  </si>
  <si>
    <t>OS-ZN-4/13</t>
  </si>
  <si>
    <t>ob. nab.PGŽ</t>
  </si>
  <si>
    <t>06/01-13/08-OS/1</t>
  </si>
  <si>
    <t>06/02-13/16-OS/1</t>
  </si>
  <si>
    <t>9.16</t>
  </si>
  <si>
    <t>11.7.</t>
  </si>
  <si>
    <t>Usluga čišćenja poslov.prostora -  ugovor DZ  PGŽ</t>
  </si>
  <si>
    <t>Računalna oprema</t>
  </si>
  <si>
    <t>Komunikacijska oprema</t>
  </si>
  <si>
    <t>Radio i TV prijemnici</t>
  </si>
  <si>
    <t>Uredska oprema i namještaj</t>
  </si>
  <si>
    <t>23.</t>
  </si>
  <si>
    <t>24.</t>
  </si>
  <si>
    <t>25.</t>
  </si>
  <si>
    <t>Oprema za održavanje i zaštitu</t>
  </si>
  <si>
    <t>11.8.</t>
  </si>
  <si>
    <t>9.17</t>
  </si>
  <si>
    <t>32323/9</t>
  </si>
  <si>
    <t>32323/10</t>
  </si>
  <si>
    <t>Usluge .održ.vozila na teret osiguranja</t>
  </si>
  <si>
    <t>Usluge održavanja kotlovnice - Toplana</t>
  </si>
  <si>
    <t>32321/2</t>
  </si>
  <si>
    <t>9.18</t>
  </si>
  <si>
    <t>9.19</t>
  </si>
  <si>
    <t>4.3.</t>
  </si>
  <si>
    <t>4.7</t>
  </si>
  <si>
    <t>23.1</t>
  </si>
  <si>
    <t>24.1</t>
  </si>
  <si>
    <t>25.1</t>
  </si>
  <si>
    <t>Usluge pranja robe - ostale ispostave- ugovor DZ PGŽ</t>
  </si>
  <si>
    <t xml:space="preserve">Usluge .održ. Osobnih vozila </t>
  </si>
  <si>
    <t>Uredski materijal  Grupa C- obrasci i tiskanice</t>
  </si>
  <si>
    <t>Uredski materijal  -  Grupa A uredski potrošni materijal</t>
  </si>
  <si>
    <t>Uredski materijal- Grupa B  toneri</t>
  </si>
  <si>
    <t>2.5.</t>
  </si>
  <si>
    <t xml:space="preserve"> OS-ZN3/13</t>
  </si>
  <si>
    <t xml:space="preserve"> Plana  nabave za 2014. godinu  </t>
  </si>
  <si>
    <t xml:space="preserve">Bagat.   </t>
  </si>
  <si>
    <t xml:space="preserve">  </t>
  </si>
  <si>
    <t xml:space="preserve">   </t>
  </si>
  <si>
    <t xml:space="preserve">J. N.     </t>
  </si>
  <si>
    <t xml:space="preserve">J. Nab.   </t>
  </si>
  <si>
    <t>OS-ZN-5/13</t>
  </si>
  <si>
    <t>OS-ZN-3/13</t>
  </si>
  <si>
    <t>OS-ZN5/13</t>
  </si>
  <si>
    <t>2014 ožujak</t>
  </si>
  <si>
    <t>Usluge čuvanja imovine - Ugovor DZ PGŽ</t>
  </si>
  <si>
    <t>16.5.</t>
  </si>
  <si>
    <t>Osiguranje od odgovornosti  - ostali medicinski djelatnici</t>
  </si>
  <si>
    <t>Servisno vozlo  ( 1 vozilo )</t>
  </si>
  <si>
    <t>26.</t>
  </si>
  <si>
    <t>21.2</t>
  </si>
  <si>
    <t>25.2</t>
  </si>
  <si>
    <t xml:space="preserve">Licence za MS Office  4 kom </t>
  </si>
  <si>
    <t>Oprema za grijanje i hlađenje -klime  ( 5 kom)</t>
  </si>
  <si>
    <t>26.1</t>
  </si>
  <si>
    <t>Uređaji, strojevi i oprema za ostale namjene</t>
  </si>
  <si>
    <t xml:space="preserve">Aparat za alko test 1 kom </t>
  </si>
  <si>
    <t>Hladnajk  ( 3kom )</t>
  </si>
  <si>
    <t>2014 lipanj</t>
  </si>
  <si>
    <t>Set za reanimaciju (8 komp)</t>
  </si>
  <si>
    <t>Ostala medicinska oprema ( pulsni oksimetar, laringodkopi i liječničke torbe)</t>
  </si>
  <si>
    <t>Vozila HM</t>
  </si>
  <si>
    <t xml:space="preserve">Usluge tekućeg i investic. održav medicin.opreme </t>
  </si>
  <si>
    <t>32322/</t>
  </si>
  <si>
    <t>Usluge tekućeg i investici.održav programa Status d.o.o. i Login d.o.o.</t>
  </si>
  <si>
    <t>Građevin radovi - izmjene podova - Ispostav Krk ZZHM PGŽ</t>
  </si>
  <si>
    <t>Građevinski radovi - kotlovnica Opatija</t>
  </si>
  <si>
    <t>Usluge tekućeg i investici.održav  ostale medicin.opreme</t>
  </si>
  <si>
    <t>27.</t>
  </si>
  <si>
    <t>Financ. plan 2014</t>
  </si>
  <si>
    <t>nema.nab.</t>
  </si>
  <si>
    <t>2014 veljača</t>
  </si>
  <si>
    <t>2014 siječanj</t>
  </si>
  <si>
    <t>12 mj.</t>
  </si>
  <si>
    <t>25.3</t>
  </si>
  <si>
    <t>Vozila hitne medicinske pomoći ( 2 vozila )</t>
  </si>
  <si>
    <t>Vozila hitne medicinske pomoći 4 x 4 ( 2 vozila )</t>
  </si>
  <si>
    <t xml:space="preserve">Defibrilator  ( 4 kom ) </t>
  </si>
  <si>
    <t>Aparat za masažu srca ( 1 kom )</t>
  </si>
  <si>
    <t>24,2</t>
  </si>
  <si>
    <t>24.3.</t>
  </si>
  <si>
    <t>24.4</t>
  </si>
  <si>
    <t>ob. nabav.</t>
  </si>
  <si>
    <t>Ostale intelektualne usluge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</si>
</sst>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_-;\-* #,##0_-;_-* \-??_-;_-@_-"/>
    <numFmt numFmtId="166" formatCode="#,###"/>
    <numFmt numFmtId="167" formatCode="#,##0;\-#,##0"/>
    <numFmt numFmtId="168" formatCode="yy/mm/dd"/>
    <numFmt numFmtId="169" formatCode="[$-41A]d\.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42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42" applyNumberFormat="1" applyFont="1" applyFill="1" applyBorder="1" applyAlignment="1" applyProtection="1">
      <alignment wrapText="1"/>
      <protection/>
    </xf>
    <xf numFmtId="3" fontId="4" fillId="33" borderId="11" xfId="0" applyNumberFormat="1" applyFont="1" applyFill="1" applyBorder="1" applyAlignment="1">
      <alignment wrapText="1"/>
    </xf>
    <xf numFmtId="165" fontId="4" fillId="0" borderId="10" xfId="42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5" fontId="4" fillId="34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/>
    </xf>
    <xf numFmtId="167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4" xfId="0" applyNumberFormat="1" applyFont="1" applyBorder="1" applyAlignment="1">
      <alignment wrapText="1"/>
    </xf>
    <xf numFmtId="167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7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67" fontId="0" fillId="35" borderId="14" xfId="0" applyNumberFormat="1" applyFon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34" borderId="14" xfId="0" applyFont="1" applyFill="1" applyBorder="1" applyAlignment="1">
      <alignment/>
    </xf>
    <xf numFmtId="2" fontId="6" fillId="0" borderId="14" xfId="0" applyNumberFormat="1" applyFont="1" applyBorder="1" applyAlignment="1">
      <alignment wrapText="1"/>
    </xf>
    <xf numFmtId="0" fontId="6" fillId="35" borderId="14" xfId="0" applyFont="1" applyFill="1" applyBorder="1" applyAlignment="1">
      <alignment/>
    </xf>
    <xf numFmtId="14" fontId="5" fillId="0" borderId="14" xfId="0" applyNumberFormat="1" applyFont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2" fontId="6" fillId="0" borderId="14" xfId="0" applyNumberFormat="1" applyFont="1" applyFill="1" applyBorder="1" applyAlignment="1">
      <alignment wrapText="1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7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165" fontId="0" fillId="0" borderId="15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a?ena hiperveza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4C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85">
      <selection activeCell="J93" sqref="J93"/>
    </sheetView>
  </sheetViews>
  <sheetFormatPr defaultColWidth="9.140625" defaultRowHeight="12.75"/>
  <cols>
    <col min="1" max="1" width="5.28125" style="0" customWidth="1"/>
    <col min="2" max="3" width="7.57421875" style="0" customWidth="1"/>
    <col min="4" max="4" width="10.140625" style="0" customWidth="1"/>
    <col min="5" max="5" width="47.281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9.28125" style="0" customWidth="1"/>
    <col min="10" max="10" width="9.00390625" style="0" customWidth="1"/>
    <col min="11" max="11" width="8.00390625" style="0" customWidth="1"/>
    <col min="12" max="12" width="9.57421875" style="0" customWidth="1"/>
    <col min="13" max="13" width="23.421875" style="0" customWidth="1"/>
  </cols>
  <sheetData>
    <row r="1" spans="1:13" ht="12.75">
      <c r="A1" t="s">
        <v>118</v>
      </c>
      <c r="M1" s="5"/>
    </row>
    <row r="2" ht="12.75">
      <c r="M2" s="5"/>
    </row>
    <row r="3" spans="1:13" ht="15.75">
      <c r="A3" s="1"/>
      <c r="B3" s="1"/>
      <c r="C3" s="1" t="s">
        <v>267</v>
      </c>
      <c r="D3" s="1"/>
      <c r="E3" s="1"/>
      <c r="F3" s="2"/>
      <c r="L3" s="3"/>
      <c r="M3" s="33"/>
    </row>
    <row r="4" spans="1:13" ht="12.75">
      <c r="A4" s="4"/>
      <c r="B4" s="4"/>
      <c r="C4" s="58"/>
      <c r="D4" s="5"/>
      <c r="E4" s="5"/>
      <c r="F4" s="6"/>
      <c r="G4" s="7"/>
      <c r="H4" s="7"/>
      <c r="I4" s="7"/>
      <c r="J4" s="7"/>
      <c r="K4" s="7"/>
      <c r="L4" s="8"/>
      <c r="M4" s="33"/>
    </row>
    <row r="5" spans="1:13" ht="51">
      <c r="A5" s="9" t="s">
        <v>0</v>
      </c>
      <c r="B5" s="9" t="s">
        <v>147</v>
      </c>
      <c r="C5" s="9" t="s">
        <v>1</v>
      </c>
      <c r="D5" s="9" t="s">
        <v>301</v>
      </c>
      <c r="E5" s="10" t="s">
        <v>2</v>
      </c>
      <c r="F5" s="11" t="s">
        <v>165</v>
      </c>
      <c r="G5" s="12" t="s">
        <v>3</v>
      </c>
      <c r="H5" s="13" t="s">
        <v>4</v>
      </c>
      <c r="I5" s="13" t="s">
        <v>145</v>
      </c>
      <c r="J5" s="13" t="s">
        <v>146</v>
      </c>
      <c r="K5" s="13" t="s">
        <v>161</v>
      </c>
      <c r="L5" s="13" t="s">
        <v>158</v>
      </c>
      <c r="M5" s="36"/>
    </row>
    <row r="6" spans="1:13" ht="16.5" customHeight="1">
      <c r="A6" s="14"/>
      <c r="B6" s="14"/>
      <c r="C6" s="15"/>
      <c r="D6" s="15" t="s">
        <v>5</v>
      </c>
      <c r="E6" s="15"/>
      <c r="F6" s="15" t="s">
        <v>6</v>
      </c>
      <c r="G6" s="16" t="s">
        <v>7</v>
      </c>
      <c r="H6" s="17"/>
      <c r="I6" s="17"/>
      <c r="J6" s="17"/>
      <c r="K6" s="17"/>
      <c r="L6" s="17"/>
      <c r="M6" s="37"/>
    </row>
    <row r="7" spans="1:13" ht="12.75">
      <c r="A7" s="18" t="s">
        <v>8</v>
      </c>
      <c r="B7" s="18"/>
      <c r="C7" s="19">
        <v>3213</v>
      </c>
      <c r="D7" s="20">
        <f>SUM(D8:D9)</f>
        <v>70000</v>
      </c>
      <c r="E7" s="21" t="s">
        <v>9</v>
      </c>
      <c r="F7" s="53">
        <f>SUM(F8:F9)</f>
        <v>56000</v>
      </c>
      <c r="G7" s="22">
        <f>SUM(G8:G9)</f>
        <v>70000</v>
      </c>
      <c r="H7" s="21"/>
      <c r="I7" s="21"/>
      <c r="J7" s="21"/>
      <c r="K7" s="21"/>
      <c r="L7" s="21"/>
      <c r="M7" s="36"/>
    </row>
    <row r="8" spans="1:13" ht="12.75">
      <c r="A8" s="79" t="s">
        <v>10</v>
      </c>
      <c r="B8" s="79"/>
      <c r="C8" s="29">
        <v>32131</v>
      </c>
      <c r="D8" s="32">
        <f>G8</f>
        <v>70000</v>
      </c>
      <c r="E8" s="31" t="s">
        <v>11</v>
      </c>
      <c r="F8" s="32">
        <f>G8*100/125</f>
        <v>56000</v>
      </c>
      <c r="G8" s="80">
        <v>70000</v>
      </c>
      <c r="H8" s="31"/>
      <c r="I8" s="31"/>
      <c r="J8" s="31"/>
      <c r="K8" s="31"/>
      <c r="L8" s="69" t="s">
        <v>302</v>
      </c>
      <c r="M8" s="36"/>
    </row>
    <row r="9" spans="1:13" ht="12.75">
      <c r="A9" s="23"/>
      <c r="B9" s="23"/>
      <c r="C9" s="24"/>
      <c r="D9" s="44"/>
      <c r="E9" s="25"/>
      <c r="F9" s="26"/>
      <c r="G9" s="25"/>
      <c r="H9" s="25"/>
      <c r="I9" s="25"/>
      <c r="J9" s="25"/>
      <c r="K9" s="25"/>
      <c r="L9" s="60"/>
      <c r="M9" s="36"/>
    </row>
    <row r="10" spans="1:13" ht="12.75">
      <c r="A10" s="18" t="s">
        <v>12</v>
      </c>
      <c r="B10" s="18"/>
      <c r="C10" s="19">
        <v>3221</v>
      </c>
      <c r="D10" s="20">
        <f>SUM(D11:D18)</f>
        <v>134000</v>
      </c>
      <c r="E10" s="27" t="s">
        <v>13</v>
      </c>
      <c r="F10" s="53">
        <f>SUM(F11:F17)</f>
        <v>107200</v>
      </c>
      <c r="G10" s="53">
        <f>SUM(G11:G17)</f>
        <v>134000</v>
      </c>
      <c r="H10" s="21"/>
      <c r="I10" s="21"/>
      <c r="J10" s="21"/>
      <c r="K10" s="21"/>
      <c r="L10" s="61"/>
      <c r="M10" s="36"/>
    </row>
    <row r="11" spans="1:13" ht="21.75" customHeight="1">
      <c r="A11" s="79" t="s">
        <v>14</v>
      </c>
      <c r="B11" s="79"/>
      <c r="C11" s="29">
        <v>32211</v>
      </c>
      <c r="D11" s="32">
        <f aca="true" t="shared" si="0" ref="D11:D17">G11</f>
        <v>15800</v>
      </c>
      <c r="E11" s="68" t="s">
        <v>230</v>
      </c>
      <c r="F11" s="32">
        <f aca="true" t="shared" si="1" ref="F11:F17">G11*100/125</f>
        <v>12640</v>
      </c>
      <c r="G11" s="32">
        <v>15800</v>
      </c>
      <c r="H11" s="82"/>
      <c r="I11" s="31"/>
      <c r="J11" s="82"/>
      <c r="K11" s="82"/>
      <c r="L11" s="60" t="s">
        <v>104</v>
      </c>
      <c r="M11" s="36"/>
    </row>
    <row r="12" spans="1:13" ht="24" customHeight="1">
      <c r="A12" s="77" t="s">
        <v>15</v>
      </c>
      <c r="B12" s="82" t="s">
        <v>266</v>
      </c>
      <c r="C12" s="29">
        <v>32211</v>
      </c>
      <c r="D12" s="32">
        <f t="shared" si="0"/>
        <v>22200</v>
      </c>
      <c r="E12" s="68" t="s">
        <v>263</v>
      </c>
      <c r="F12" s="32">
        <f t="shared" si="1"/>
        <v>17760</v>
      </c>
      <c r="G12" s="32">
        <v>22200</v>
      </c>
      <c r="H12" s="82" t="s">
        <v>167</v>
      </c>
      <c r="I12" s="31"/>
      <c r="J12" s="82" t="s">
        <v>274</v>
      </c>
      <c r="K12" s="82" t="s">
        <v>228</v>
      </c>
      <c r="L12" s="82" t="s">
        <v>269</v>
      </c>
      <c r="M12" s="36"/>
    </row>
    <row r="13" spans="1:13" ht="24" customHeight="1">
      <c r="A13" s="79"/>
      <c r="B13" s="82" t="s">
        <v>275</v>
      </c>
      <c r="C13" s="29"/>
      <c r="D13" s="32">
        <f t="shared" si="0"/>
        <v>58000</v>
      </c>
      <c r="E13" s="68" t="s">
        <v>264</v>
      </c>
      <c r="F13" s="32">
        <f t="shared" si="1"/>
        <v>46400</v>
      </c>
      <c r="G13" s="32">
        <v>58000</v>
      </c>
      <c r="H13" s="82" t="s">
        <v>167</v>
      </c>
      <c r="I13" s="31"/>
      <c r="J13" s="82" t="s">
        <v>273</v>
      </c>
      <c r="K13" s="82" t="s">
        <v>228</v>
      </c>
      <c r="L13" s="82" t="s">
        <v>269</v>
      </c>
      <c r="M13" s="36"/>
    </row>
    <row r="14" spans="1:13" ht="24" customHeight="1">
      <c r="A14" s="79"/>
      <c r="B14" s="82" t="s">
        <v>229</v>
      </c>
      <c r="C14" s="29"/>
      <c r="D14" s="32">
        <f t="shared" si="0"/>
        <v>4000</v>
      </c>
      <c r="E14" s="68" t="s">
        <v>262</v>
      </c>
      <c r="F14" s="32">
        <f t="shared" si="1"/>
        <v>3200</v>
      </c>
      <c r="G14" s="32">
        <v>4000</v>
      </c>
      <c r="H14" s="82" t="s">
        <v>167</v>
      </c>
      <c r="I14" s="31"/>
      <c r="J14" s="82" t="s">
        <v>231</v>
      </c>
      <c r="K14" s="82" t="s">
        <v>228</v>
      </c>
      <c r="L14" s="82" t="s">
        <v>269</v>
      </c>
      <c r="M14" s="36"/>
    </row>
    <row r="15" spans="1:13" ht="12.75">
      <c r="A15" s="23" t="s">
        <v>17</v>
      </c>
      <c r="B15" s="23"/>
      <c r="C15" s="29">
        <v>32212</v>
      </c>
      <c r="D15" s="32">
        <f t="shared" si="0"/>
        <v>10000</v>
      </c>
      <c r="E15" s="31" t="s">
        <v>16</v>
      </c>
      <c r="F15" s="28">
        <f t="shared" si="1"/>
        <v>8000</v>
      </c>
      <c r="G15" s="30">
        <v>10000</v>
      </c>
      <c r="H15" s="25"/>
      <c r="I15" s="25"/>
      <c r="J15" s="25"/>
      <c r="K15" s="25"/>
      <c r="L15" s="60" t="s">
        <v>104</v>
      </c>
      <c r="M15" s="36"/>
    </row>
    <row r="16" spans="1:13" ht="12.75">
      <c r="A16" s="23" t="s">
        <v>19</v>
      </c>
      <c r="B16" s="23"/>
      <c r="C16" s="24">
        <v>32214</v>
      </c>
      <c r="D16" s="32">
        <f t="shared" si="0"/>
        <v>12000</v>
      </c>
      <c r="E16" s="25" t="s">
        <v>18</v>
      </c>
      <c r="F16" s="28">
        <f t="shared" si="1"/>
        <v>9600</v>
      </c>
      <c r="G16" s="28">
        <v>12000</v>
      </c>
      <c r="H16" s="25"/>
      <c r="I16" s="25"/>
      <c r="J16" s="25"/>
      <c r="K16" s="25"/>
      <c r="L16" s="60" t="s">
        <v>104</v>
      </c>
      <c r="M16" s="5"/>
    </row>
    <row r="17" spans="1:13" ht="12.75">
      <c r="A17" s="50" t="s">
        <v>265</v>
      </c>
      <c r="B17" s="23"/>
      <c r="C17" s="24">
        <v>32216</v>
      </c>
      <c r="D17" s="32">
        <f t="shared" si="0"/>
        <v>12000</v>
      </c>
      <c r="E17" s="25" t="s">
        <v>21</v>
      </c>
      <c r="F17" s="28">
        <f t="shared" si="1"/>
        <v>9600</v>
      </c>
      <c r="G17" s="28">
        <v>12000</v>
      </c>
      <c r="H17" s="25"/>
      <c r="I17" s="25"/>
      <c r="J17" s="25"/>
      <c r="K17" s="25"/>
      <c r="L17" s="60" t="s">
        <v>104</v>
      </c>
      <c r="M17" s="5"/>
    </row>
    <row r="18" spans="1:12" ht="12.75">
      <c r="A18" s="23"/>
      <c r="B18" s="23"/>
      <c r="C18" s="24"/>
      <c r="D18" s="28"/>
      <c r="E18" s="25"/>
      <c r="F18" s="28"/>
      <c r="G18" s="28"/>
      <c r="H18" s="25"/>
      <c r="I18" s="25"/>
      <c r="J18" s="25"/>
      <c r="K18" s="25"/>
      <c r="L18" s="60"/>
    </row>
    <row r="19" spans="1:12" ht="12.75">
      <c r="A19" s="18" t="s">
        <v>22</v>
      </c>
      <c r="B19" s="18"/>
      <c r="C19" s="19">
        <v>3222</v>
      </c>
      <c r="D19" s="20">
        <f>SUM(D20:D23)</f>
        <v>610000</v>
      </c>
      <c r="E19" s="27" t="s">
        <v>23</v>
      </c>
      <c r="F19" s="53">
        <f>SUM(F20:F23)</f>
        <v>488000</v>
      </c>
      <c r="G19" s="53">
        <f>SUM(G20:G23)</f>
        <v>610000</v>
      </c>
      <c r="H19" s="21"/>
      <c r="I19" s="21"/>
      <c r="J19" s="21"/>
      <c r="K19" s="21"/>
      <c r="L19" s="61"/>
    </row>
    <row r="20" spans="1:12" ht="12.75">
      <c r="A20" s="79" t="s">
        <v>24</v>
      </c>
      <c r="B20" s="79"/>
      <c r="C20" s="29">
        <v>32221</v>
      </c>
      <c r="D20" s="32">
        <f>G20</f>
        <v>200000</v>
      </c>
      <c r="E20" s="31" t="s">
        <v>25</v>
      </c>
      <c r="F20" s="32">
        <f>G20*100/125</f>
        <v>160000</v>
      </c>
      <c r="G20" s="32">
        <v>200000</v>
      </c>
      <c r="H20" s="83" t="s">
        <v>159</v>
      </c>
      <c r="I20" s="84" t="s">
        <v>303</v>
      </c>
      <c r="J20" s="85"/>
      <c r="K20" s="85"/>
      <c r="L20" s="60" t="s">
        <v>160</v>
      </c>
    </row>
    <row r="21" spans="1:12" ht="12.75">
      <c r="A21" s="79" t="s">
        <v>26</v>
      </c>
      <c r="B21" s="79"/>
      <c r="C21" s="29">
        <v>32222</v>
      </c>
      <c r="D21" s="32">
        <f>G21</f>
        <v>388000</v>
      </c>
      <c r="E21" s="31" t="s">
        <v>27</v>
      </c>
      <c r="F21" s="32">
        <f>G21*100/125</f>
        <v>310400</v>
      </c>
      <c r="G21" s="32">
        <v>388000</v>
      </c>
      <c r="H21" s="83" t="s">
        <v>159</v>
      </c>
      <c r="I21" s="84" t="s">
        <v>276</v>
      </c>
      <c r="J21" s="85"/>
      <c r="K21" s="85"/>
      <c r="L21" s="60" t="s">
        <v>160</v>
      </c>
    </row>
    <row r="22" spans="1:12" ht="12.75">
      <c r="A22" s="23" t="s">
        <v>28</v>
      </c>
      <c r="B22" s="23"/>
      <c r="C22" s="25" t="s">
        <v>30</v>
      </c>
      <c r="D22" s="32">
        <f>G22</f>
        <v>22000</v>
      </c>
      <c r="E22" s="25" t="s">
        <v>31</v>
      </c>
      <c r="F22" s="28">
        <f>G22*100/125</f>
        <v>17600</v>
      </c>
      <c r="G22" s="28">
        <v>22000</v>
      </c>
      <c r="H22" s="25"/>
      <c r="I22" s="25"/>
      <c r="J22" s="25"/>
      <c r="K22" s="25"/>
      <c r="L22" s="60" t="s">
        <v>104</v>
      </c>
    </row>
    <row r="23" spans="1:12" ht="12.75">
      <c r="A23" s="23" t="s">
        <v>29</v>
      </c>
      <c r="B23" s="23"/>
      <c r="C23" s="25"/>
      <c r="D23" s="28"/>
      <c r="E23" s="25"/>
      <c r="F23" s="28"/>
      <c r="G23" s="28"/>
      <c r="H23" s="25"/>
      <c r="I23" s="25"/>
      <c r="J23" s="25"/>
      <c r="K23" s="25"/>
      <c r="L23" s="60"/>
    </row>
    <row r="24" spans="1:12" ht="12.75">
      <c r="A24" s="18" t="s">
        <v>32</v>
      </c>
      <c r="B24" s="18"/>
      <c r="C24" s="19">
        <v>3223</v>
      </c>
      <c r="D24" s="20">
        <f>SUM(D25:D31)</f>
        <v>2004000</v>
      </c>
      <c r="E24" s="21" t="s">
        <v>33</v>
      </c>
      <c r="F24" s="53">
        <f>SUM(F25:F31)</f>
        <v>1603200</v>
      </c>
      <c r="G24" s="53">
        <f>SUM(G25:G31)</f>
        <v>2004000</v>
      </c>
      <c r="H24" s="21"/>
      <c r="I24" s="21"/>
      <c r="J24" s="21"/>
      <c r="K24" s="21"/>
      <c r="L24" s="61"/>
    </row>
    <row r="25" spans="1:12" ht="24">
      <c r="A25" s="79" t="s">
        <v>34</v>
      </c>
      <c r="B25" s="81" t="s">
        <v>221</v>
      </c>
      <c r="C25" s="29">
        <v>32231</v>
      </c>
      <c r="D25" s="32">
        <f aca="true" t="shared" si="2" ref="D25:D31">G25</f>
        <v>80000</v>
      </c>
      <c r="E25" s="31" t="s">
        <v>35</v>
      </c>
      <c r="F25" s="32">
        <f aca="true" t="shared" si="3" ref="F25:F31">G25*100/125</f>
        <v>64000</v>
      </c>
      <c r="G25" s="32">
        <v>80000</v>
      </c>
      <c r="H25" s="78" t="s">
        <v>166</v>
      </c>
      <c r="I25" s="83"/>
      <c r="J25" s="81" t="s">
        <v>221</v>
      </c>
      <c r="K25" s="83" t="s">
        <v>222</v>
      </c>
      <c r="L25" s="86" t="s">
        <v>167</v>
      </c>
    </row>
    <row r="26" spans="1:12" ht="12.75">
      <c r="A26" s="66" t="s">
        <v>36</v>
      </c>
      <c r="B26" s="79"/>
      <c r="C26" s="29">
        <v>322311</v>
      </c>
      <c r="D26" s="32">
        <f t="shared" si="2"/>
        <v>280000</v>
      </c>
      <c r="E26" s="68" t="s">
        <v>168</v>
      </c>
      <c r="F26" s="32">
        <f t="shared" si="3"/>
        <v>224000</v>
      </c>
      <c r="G26" s="32">
        <v>280000</v>
      </c>
      <c r="H26" s="83"/>
      <c r="I26" s="83"/>
      <c r="J26" s="83"/>
      <c r="K26" s="83"/>
      <c r="L26" s="78" t="s">
        <v>270</v>
      </c>
    </row>
    <row r="27" spans="1:12" ht="12.75">
      <c r="A27" s="66" t="s">
        <v>255</v>
      </c>
      <c r="B27" s="79"/>
      <c r="C27" s="29">
        <v>32232</v>
      </c>
      <c r="D27" s="32">
        <f t="shared" si="2"/>
        <v>14000</v>
      </c>
      <c r="E27" s="31" t="s">
        <v>37</v>
      </c>
      <c r="F27" s="32">
        <f t="shared" si="3"/>
        <v>11200</v>
      </c>
      <c r="G27" s="32">
        <v>14000</v>
      </c>
      <c r="H27" s="31"/>
      <c r="I27" s="31"/>
      <c r="J27" s="31"/>
      <c r="K27" s="31"/>
      <c r="L27" s="78" t="s">
        <v>104</v>
      </c>
    </row>
    <row r="28" spans="1:12" ht="22.5">
      <c r="A28" s="66" t="s">
        <v>39</v>
      </c>
      <c r="B28" s="79"/>
      <c r="C28" s="29">
        <v>32233</v>
      </c>
      <c r="D28" s="32">
        <f t="shared" si="2"/>
        <v>130000</v>
      </c>
      <c r="E28" s="31" t="s">
        <v>38</v>
      </c>
      <c r="F28" s="32">
        <f t="shared" si="3"/>
        <v>104000</v>
      </c>
      <c r="G28" s="32">
        <v>130000</v>
      </c>
      <c r="H28" s="87" t="s">
        <v>141</v>
      </c>
      <c r="I28" s="81" t="s">
        <v>304</v>
      </c>
      <c r="J28" s="83"/>
      <c r="K28" s="83"/>
      <c r="L28" s="78" t="s">
        <v>271</v>
      </c>
    </row>
    <row r="29" spans="1:12" ht="12.75">
      <c r="A29" s="56" t="s">
        <v>120</v>
      </c>
      <c r="B29" s="50"/>
      <c r="C29" s="24">
        <v>32234</v>
      </c>
      <c r="D29" s="28">
        <f t="shared" si="2"/>
        <v>1100000</v>
      </c>
      <c r="E29" s="25" t="s">
        <v>40</v>
      </c>
      <c r="F29" s="28">
        <f t="shared" si="3"/>
        <v>880000</v>
      </c>
      <c r="G29" s="28">
        <v>1100000</v>
      </c>
      <c r="H29" s="81" t="s">
        <v>232</v>
      </c>
      <c r="I29" s="64"/>
      <c r="J29" s="34"/>
      <c r="K29" s="55" t="s">
        <v>305</v>
      </c>
      <c r="L29" s="60"/>
    </row>
    <row r="30" spans="1:12" ht="22.5">
      <c r="A30" s="66" t="s">
        <v>136</v>
      </c>
      <c r="B30" s="77"/>
      <c r="C30" s="29">
        <v>32239</v>
      </c>
      <c r="D30" s="32">
        <f t="shared" si="2"/>
        <v>140000</v>
      </c>
      <c r="E30" s="83" t="s">
        <v>121</v>
      </c>
      <c r="F30" s="32">
        <f t="shared" si="3"/>
        <v>112000</v>
      </c>
      <c r="G30" s="32">
        <v>140000</v>
      </c>
      <c r="H30" s="81" t="s">
        <v>232</v>
      </c>
      <c r="I30" s="88"/>
      <c r="J30" s="88" t="s">
        <v>233</v>
      </c>
      <c r="K30" s="88" t="s">
        <v>228</v>
      </c>
      <c r="L30" s="78" t="s">
        <v>269</v>
      </c>
    </row>
    <row r="31" spans="1:12" ht="12.75">
      <c r="A31" s="56" t="s">
        <v>256</v>
      </c>
      <c r="B31" s="50"/>
      <c r="C31" s="48" t="s">
        <v>152</v>
      </c>
      <c r="D31" s="28">
        <f t="shared" si="2"/>
        <v>260000</v>
      </c>
      <c r="E31" s="54" t="s">
        <v>172</v>
      </c>
      <c r="F31" s="28">
        <f t="shared" si="3"/>
        <v>208000</v>
      </c>
      <c r="G31" s="28">
        <v>260000</v>
      </c>
      <c r="H31" s="34"/>
      <c r="I31" s="34"/>
      <c r="J31" s="34"/>
      <c r="K31" s="34"/>
      <c r="L31" s="62"/>
    </row>
    <row r="32" spans="1:12" ht="12.75">
      <c r="A32" s="18" t="s">
        <v>41</v>
      </c>
      <c r="B32" s="18"/>
      <c r="C32" s="19">
        <v>3224</v>
      </c>
      <c r="D32" s="20">
        <f>SUM(D33:D38)</f>
        <v>300000</v>
      </c>
      <c r="E32" s="21" t="s">
        <v>140</v>
      </c>
      <c r="F32" s="53">
        <f>SUM(F33:F38)</f>
        <v>240000</v>
      </c>
      <c r="G32" s="53">
        <f>SUM(G33:G38)</f>
        <v>300000</v>
      </c>
      <c r="H32" s="21"/>
      <c r="I32" s="21"/>
      <c r="J32" s="21"/>
      <c r="K32" s="21"/>
      <c r="L32" s="61"/>
    </row>
    <row r="33" spans="1:12" ht="12.75">
      <c r="A33" s="66" t="s">
        <v>42</v>
      </c>
      <c r="B33" s="66"/>
      <c r="C33" s="29">
        <v>32241</v>
      </c>
      <c r="D33" s="32">
        <f aca="true" t="shared" si="4" ref="D33:D38">G33</f>
        <v>5000</v>
      </c>
      <c r="E33" s="68" t="s">
        <v>133</v>
      </c>
      <c r="F33" s="32">
        <f aca="true" t="shared" si="5" ref="F33:F38">G33*100/125</f>
        <v>4000</v>
      </c>
      <c r="G33" s="32">
        <v>5000</v>
      </c>
      <c r="H33" s="68"/>
      <c r="I33" s="68"/>
      <c r="J33" s="68"/>
      <c r="K33" s="68"/>
      <c r="L33" s="69" t="s">
        <v>108</v>
      </c>
    </row>
    <row r="34" spans="1:12" ht="12.75">
      <c r="A34" s="66" t="s">
        <v>43</v>
      </c>
      <c r="B34" s="66"/>
      <c r="C34" s="67">
        <v>32242</v>
      </c>
      <c r="D34" s="32">
        <f t="shared" si="4"/>
        <v>5000</v>
      </c>
      <c r="E34" s="68" t="s">
        <v>132</v>
      </c>
      <c r="F34" s="32">
        <f t="shared" si="5"/>
        <v>4000</v>
      </c>
      <c r="G34" s="32">
        <v>5000</v>
      </c>
      <c r="H34" s="31"/>
      <c r="I34" s="31"/>
      <c r="J34" s="31"/>
      <c r="K34" s="31"/>
      <c r="L34" s="69" t="s">
        <v>108</v>
      </c>
    </row>
    <row r="35" spans="1:12" ht="12.75">
      <c r="A35" s="66" t="s">
        <v>44</v>
      </c>
      <c r="B35" s="66"/>
      <c r="C35" s="67" t="s">
        <v>131</v>
      </c>
      <c r="D35" s="32">
        <f t="shared" si="4"/>
        <v>90000</v>
      </c>
      <c r="E35" s="68" t="s">
        <v>134</v>
      </c>
      <c r="F35" s="32">
        <f t="shared" si="5"/>
        <v>72000</v>
      </c>
      <c r="G35" s="32">
        <v>90000</v>
      </c>
      <c r="H35" s="31"/>
      <c r="I35" s="31"/>
      <c r="J35" s="31"/>
      <c r="K35" s="31"/>
      <c r="L35" s="69" t="s">
        <v>108</v>
      </c>
    </row>
    <row r="36" spans="1:12" ht="12.75">
      <c r="A36" s="73" t="s">
        <v>130</v>
      </c>
      <c r="B36" s="74"/>
      <c r="C36" s="75">
        <v>32243</v>
      </c>
      <c r="D36" s="32">
        <f t="shared" si="4"/>
        <v>50000</v>
      </c>
      <c r="E36" s="68" t="s">
        <v>173</v>
      </c>
      <c r="F36" s="32">
        <f t="shared" si="5"/>
        <v>40000</v>
      </c>
      <c r="G36" s="70">
        <v>50000</v>
      </c>
      <c r="H36" s="31"/>
      <c r="I36" s="31"/>
      <c r="J36" s="31"/>
      <c r="K36" s="31"/>
      <c r="L36" s="69" t="s">
        <v>108</v>
      </c>
    </row>
    <row r="37" spans="1:12" ht="12.75">
      <c r="A37" s="73" t="s">
        <v>181</v>
      </c>
      <c r="B37" s="74"/>
      <c r="C37" s="75" t="s">
        <v>148</v>
      </c>
      <c r="D37" s="32">
        <f t="shared" si="4"/>
        <v>85000</v>
      </c>
      <c r="E37" s="68" t="s">
        <v>183</v>
      </c>
      <c r="F37" s="32">
        <f t="shared" si="5"/>
        <v>68000</v>
      </c>
      <c r="G37" s="70">
        <v>85000</v>
      </c>
      <c r="H37" s="31"/>
      <c r="I37" s="31"/>
      <c r="J37" s="31"/>
      <c r="K37" s="31"/>
      <c r="L37" s="69" t="s">
        <v>108</v>
      </c>
    </row>
    <row r="38" spans="1:12" ht="12.75">
      <c r="A38" s="73" t="s">
        <v>182</v>
      </c>
      <c r="B38" s="74"/>
      <c r="C38" s="75" t="s">
        <v>184</v>
      </c>
      <c r="D38" s="32">
        <f t="shared" si="4"/>
        <v>65000</v>
      </c>
      <c r="E38" s="68" t="s">
        <v>185</v>
      </c>
      <c r="F38" s="32">
        <f t="shared" si="5"/>
        <v>52000</v>
      </c>
      <c r="G38" s="70">
        <v>65000</v>
      </c>
      <c r="H38" s="31"/>
      <c r="I38" s="68"/>
      <c r="J38" s="31"/>
      <c r="K38" s="31"/>
      <c r="L38" s="69" t="s">
        <v>108</v>
      </c>
    </row>
    <row r="39" spans="1:12" ht="12.75">
      <c r="A39" s="18" t="s">
        <v>45</v>
      </c>
      <c r="B39" s="18"/>
      <c r="C39" s="19">
        <v>3225</v>
      </c>
      <c r="D39" s="20">
        <f>SUM(D40:D41)</f>
        <v>250500</v>
      </c>
      <c r="E39" s="27" t="s">
        <v>46</v>
      </c>
      <c r="F39" s="52">
        <f>SUM(F40:F41)</f>
        <v>200400</v>
      </c>
      <c r="G39" s="53">
        <f>SUM(G40:G41)</f>
        <v>250500</v>
      </c>
      <c r="H39" s="21"/>
      <c r="I39" s="21"/>
      <c r="J39" s="21"/>
      <c r="K39" s="21"/>
      <c r="L39" s="61"/>
    </row>
    <row r="40" spans="1:12" ht="12.75">
      <c r="A40" s="79" t="s">
        <v>47</v>
      </c>
      <c r="B40" s="79"/>
      <c r="C40" s="29">
        <v>32251</v>
      </c>
      <c r="D40" s="32">
        <f>G40</f>
        <v>20000</v>
      </c>
      <c r="E40" s="31" t="s">
        <v>48</v>
      </c>
      <c r="F40" s="32">
        <f>G40*100/125</f>
        <v>16000</v>
      </c>
      <c r="G40" s="32">
        <v>20000</v>
      </c>
      <c r="H40" s="31"/>
      <c r="I40" s="31"/>
      <c r="J40" s="31"/>
      <c r="K40" s="31"/>
      <c r="L40" s="78" t="s">
        <v>104</v>
      </c>
    </row>
    <row r="41" spans="1:12" ht="22.5">
      <c r="A41" s="79" t="s">
        <v>49</v>
      </c>
      <c r="B41" s="89" t="s">
        <v>227</v>
      </c>
      <c r="C41" s="29">
        <v>32252</v>
      </c>
      <c r="D41" s="32">
        <f>G41</f>
        <v>230500</v>
      </c>
      <c r="E41" s="31" t="s">
        <v>50</v>
      </c>
      <c r="F41" s="32">
        <f>G41*100/125</f>
        <v>184400</v>
      </c>
      <c r="G41" s="32">
        <v>230500</v>
      </c>
      <c r="H41" s="87" t="s">
        <v>141</v>
      </c>
      <c r="I41" s="68"/>
      <c r="J41" s="81" t="s">
        <v>225</v>
      </c>
      <c r="K41" s="68" t="s">
        <v>226</v>
      </c>
      <c r="L41" s="78" t="s">
        <v>272</v>
      </c>
    </row>
    <row r="42" spans="1:12" ht="12.75">
      <c r="A42" s="18" t="s">
        <v>51</v>
      </c>
      <c r="B42" s="18"/>
      <c r="C42" s="19">
        <v>3227</v>
      </c>
      <c r="D42" s="20">
        <f>SUM(D43:D45)</f>
        <v>200000</v>
      </c>
      <c r="E42" s="95" t="s">
        <v>20</v>
      </c>
      <c r="F42" s="52">
        <f>SUM(F43:F45)</f>
        <v>160000</v>
      </c>
      <c r="G42" s="52">
        <f>SUM(G43:G45)</f>
        <v>200000</v>
      </c>
      <c r="H42" s="21"/>
      <c r="I42" s="21"/>
      <c r="J42" s="21"/>
      <c r="K42" s="21"/>
      <c r="L42" s="61"/>
    </row>
    <row r="43" spans="1:12" ht="12.75">
      <c r="A43" s="50" t="s">
        <v>58</v>
      </c>
      <c r="B43" s="50"/>
      <c r="C43" s="24">
        <v>32271</v>
      </c>
      <c r="D43" s="32">
        <f>G43</f>
        <v>40000</v>
      </c>
      <c r="E43" s="49" t="s">
        <v>164</v>
      </c>
      <c r="F43" s="28">
        <f>G43*100/125</f>
        <v>32000</v>
      </c>
      <c r="G43" s="28">
        <v>40000</v>
      </c>
      <c r="H43" s="49"/>
      <c r="I43" s="54"/>
      <c r="J43" s="54"/>
      <c r="K43" s="54"/>
      <c r="L43" s="60" t="s">
        <v>104</v>
      </c>
    </row>
    <row r="44" spans="1:12" ht="12.75">
      <c r="A44" s="50" t="s">
        <v>138</v>
      </c>
      <c r="B44" s="50"/>
      <c r="C44" s="48" t="s">
        <v>149</v>
      </c>
      <c r="D44" s="32">
        <f>G44</f>
        <v>80000</v>
      </c>
      <c r="E44" s="49" t="s">
        <v>163</v>
      </c>
      <c r="F44" s="28">
        <f>G44*100/125</f>
        <v>64000</v>
      </c>
      <c r="G44" s="28">
        <v>80000</v>
      </c>
      <c r="H44" s="49"/>
      <c r="I44" s="54"/>
      <c r="J44" s="54"/>
      <c r="K44" s="54"/>
      <c r="L44" s="60" t="s">
        <v>104</v>
      </c>
    </row>
    <row r="45" spans="1:12" ht="12.75">
      <c r="A45" s="56" t="s">
        <v>174</v>
      </c>
      <c r="B45" s="50"/>
      <c r="C45" s="48" t="s">
        <v>162</v>
      </c>
      <c r="D45" s="32">
        <f>G45</f>
        <v>80000</v>
      </c>
      <c r="E45" s="49" t="s">
        <v>119</v>
      </c>
      <c r="F45" s="28">
        <f>G45*100/125</f>
        <v>64000</v>
      </c>
      <c r="G45" s="28">
        <v>80000</v>
      </c>
      <c r="H45" s="25"/>
      <c r="I45" s="25"/>
      <c r="J45" s="25"/>
      <c r="K45" s="25"/>
      <c r="L45" s="60" t="s">
        <v>104</v>
      </c>
    </row>
    <row r="46" spans="1:12" ht="12.75">
      <c r="A46" s="18" t="s">
        <v>56</v>
      </c>
      <c r="B46" s="18"/>
      <c r="C46" s="19">
        <v>3231</v>
      </c>
      <c r="D46" s="20">
        <f>SUM(D47:D52)</f>
        <v>575000</v>
      </c>
      <c r="E46" s="27" t="s">
        <v>52</v>
      </c>
      <c r="F46" s="53">
        <f>SUM(F47:F52)</f>
        <v>460000</v>
      </c>
      <c r="G46" s="53">
        <f>SUM(G47:G52)</f>
        <v>575000</v>
      </c>
      <c r="H46" s="21"/>
      <c r="I46" s="21"/>
      <c r="J46" s="21"/>
      <c r="K46" s="21"/>
      <c r="L46" s="61"/>
    </row>
    <row r="47" spans="1:12" ht="12.75">
      <c r="A47" s="77" t="s">
        <v>63</v>
      </c>
      <c r="B47" s="77"/>
      <c r="C47" s="29">
        <v>323111</v>
      </c>
      <c r="D47" s="32">
        <f aca="true" t="shared" si="6" ref="D47:D52">G47</f>
        <v>67000</v>
      </c>
      <c r="E47" s="31" t="s">
        <v>53</v>
      </c>
      <c r="F47" s="32">
        <f aca="true" t="shared" si="7" ref="F47:F52">G47*100/125</f>
        <v>53600</v>
      </c>
      <c r="G47" s="32">
        <v>67000</v>
      </c>
      <c r="H47" s="31"/>
      <c r="I47" s="68"/>
      <c r="J47" s="31"/>
      <c r="K47" s="31"/>
      <c r="L47" s="69" t="s">
        <v>268</v>
      </c>
    </row>
    <row r="48" spans="1:12" ht="12.75">
      <c r="A48" s="77" t="s">
        <v>109</v>
      </c>
      <c r="B48" s="77"/>
      <c r="C48" s="67" t="s">
        <v>153</v>
      </c>
      <c r="D48" s="32">
        <f t="shared" si="6"/>
        <v>60000</v>
      </c>
      <c r="E48" s="68" t="s">
        <v>129</v>
      </c>
      <c r="F48" s="32">
        <f t="shared" si="7"/>
        <v>48000</v>
      </c>
      <c r="G48" s="32">
        <v>60000</v>
      </c>
      <c r="H48" s="68"/>
      <c r="I48" s="68"/>
      <c r="J48" s="68"/>
      <c r="K48" s="68"/>
      <c r="L48" s="69" t="s">
        <v>268</v>
      </c>
    </row>
    <row r="49" spans="1:12" ht="12.75">
      <c r="A49" s="77" t="s">
        <v>110</v>
      </c>
      <c r="B49" s="77"/>
      <c r="C49" s="29">
        <v>32312</v>
      </c>
      <c r="D49" s="32">
        <f t="shared" si="6"/>
        <v>40000</v>
      </c>
      <c r="E49" s="31" t="s">
        <v>54</v>
      </c>
      <c r="F49" s="32">
        <f t="shared" si="7"/>
        <v>32000</v>
      </c>
      <c r="G49" s="32">
        <v>40000</v>
      </c>
      <c r="H49" s="31"/>
      <c r="I49" s="31"/>
      <c r="J49" s="31"/>
      <c r="K49" s="31"/>
      <c r="L49" s="69" t="s">
        <v>268</v>
      </c>
    </row>
    <row r="50" spans="1:12" ht="12.75">
      <c r="A50" s="50" t="s">
        <v>111</v>
      </c>
      <c r="B50" s="50"/>
      <c r="C50" s="24">
        <v>32313</v>
      </c>
      <c r="D50" s="28">
        <f t="shared" si="6"/>
        <v>8000</v>
      </c>
      <c r="E50" s="25" t="s">
        <v>55</v>
      </c>
      <c r="F50" s="28">
        <f t="shared" si="7"/>
        <v>6400</v>
      </c>
      <c r="G50" s="28">
        <v>8000</v>
      </c>
      <c r="H50" s="25"/>
      <c r="I50" s="25"/>
      <c r="J50" s="25"/>
      <c r="K50" s="25"/>
      <c r="L50" s="60" t="s">
        <v>104</v>
      </c>
    </row>
    <row r="51" spans="1:12" ht="12.75">
      <c r="A51" s="50" t="s">
        <v>139</v>
      </c>
      <c r="B51" s="50"/>
      <c r="C51" s="24">
        <v>32319</v>
      </c>
      <c r="D51" s="28">
        <f t="shared" si="6"/>
        <v>280000</v>
      </c>
      <c r="E51" s="49" t="s">
        <v>144</v>
      </c>
      <c r="F51" s="28">
        <f t="shared" si="7"/>
        <v>224000</v>
      </c>
      <c r="G51" s="28">
        <v>280000</v>
      </c>
      <c r="H51" s="25"/>
      <c r="I51" s="25"/>
      <c r="J51" s="25"/>
      <c r="K51" s="25"/>
      <c r="L51" s="69" t="s">
        <v>223</v>
      </c>
    </row>
    <row r="52" spans="1:12" ht="12.75">
      <c r="A52" s="50" t="s">
        <v>142</v>
      </c>
      <c r="B52" s="50"/>
      <c r="C52" s="48" t="s">
        <v>154</v>
      </c>
      <c r="D52" s="28">
        <f t="shared" si="6"/>
        <v>120000</v>
      </c>
      <c r="E52" s="49" t="s">
        <v>143</v>
      </c>
      <c r="F52" s="28">
        <f t="shared" si="7"/>
        <v>96000</v>
      </c>
      <c r="G52" s="28">
        <v>120000</v>
      </c>
      <c r="H52" s="25"/>
      <c r="I52" s="25"/>
      <c r="J52" s="25"/>
      <c r="K52" s="25"/>
      <c r="L52" s="69" t="s">
        <v>223</v>
      </c>
    </row>
    <row r="53" spans="1:12" ht="12.75">
      <c r="A53" s="18" t="s">
        <v>61</v>
      </c>
      <c r="B53" s="18"/>
      <c r="C53" s="19">
        <v>3232</v>
      </c>
      <c r="D53" s="76">
        <f aca="true" t="shared" si="8" ref="D53:D72">G53</f>
        <v>1238000</v>
      </c>
      <c r="E53" s="27" t="s">
        <v>57</v>
      </c>
      <c r="F53" s="53">
        <f>SUM(F54:F72)</f>
        <v>990400</v>
      </c>
      <c r="G53" s="53">
        <f>SUM(G54:G72)</f>
        <v>1238000</v>
      </c>
      <c r="H53" s="21"/>
      <c r="I53" s="21"/>
      <c r="J53" s="21"/>
      <c r="K53" s="21"/>
      <c r="L53" s="61"/>
    </row>
    <row r="54" spans="1:12" ht="12.75">
      <c r="A54" s="66" t="s">
        <v>175</v>
      </c>
      <c r="B54" s="66"/>
      <c r="C54" s="67">
        <v>32321</v>
      </c>
      <c r="D54" s="32">
        <f t="shared" si="8"/>
        <v>120000</v>
      </c>
      <c r="E54" s="68" t="s">
        <v>187</v>
      </c>
      <c r="F54" s="32">
        <f aca="true" t="shared" si="9" ref="F54:F72">G54*100/125</f>
        <v>96000</v>
      </c>
      <c r="G54" s="32">
        <v>120000</v>
      </c>
      <c r="H54" s="31"/>
      <c r="I54" s="31"/>
      <c r="J54" s="31"/>
      <c r="K54" s="31"/>
      <c r="L54" s="69" t="s">
        <v>104</v>
      </c>
    </row>
    <row r="55" spans="1:12" ht="12.75">
      <c r="A55" s="66" t="s">
        <v>176</v>
      </c>
      <c r="B55" s="66"/>
      <c r="C55" s="67" t="s">
        <v>186</v>
      </c>
      <c r="D55" s="32">
        <f t="shared" si="8"/>
        <v>48000</v>
      </c>
      <c r="E55" s="68" t="s">
        <v>297</v>
      </c>
      <c r="F55" s="32">
        <f t="shared" si="9"/>
        <v>38400</v>
      </c>
      <c r="G55" s="32">
        <v>48000</v>
      </c>
      <c r="H55" s="31"/>
      <c r="I55" s="31"/>
      <c r="J55" s="31"/>
      <c r="K55" s="31"/>
      <c r="L55" s="69" t="s">
        <v>268</v>
      </c>
    </row>
    <row r="56" spans="1:12" ht="12.75">
      <c r="A56" s="66" t="s">
        <v>177</v>
      </c>
      <c r="B56" s="66"/>
      <c r="C56" s="67" t="s">
        <v>252</v>
      </c>
      <c r="D56" s="32">
        <f t="shared" si="8"/>
        <v>40000</v>
      </c>
      <c r="E56" s="68" t="s">
        <v>298</v>
      </c>
      <c r="F56" s="32">
        <f t="shared" si="9"/>
        <v>32000</v>
      </c>
      <c r="G56" s="32">
        <v>40000</v>
      </c>
      <c r="H56" s="31"/>
      <c r="I56" s="31"/>
      <c r="J56" s="31"/>
      <c r="K56" s="31"/>
      <c r="L56" s="69" t="s">
        <v>268</v>
      </c>
    </row>
    <row r="57" spans="1:12" ht="12.75">
      <c r="A57" s="66" t="s">
        <v>178</v>
      </c>
      <c r="B57" s="66"/>
      <c r="C57" s="67">
        <v>32321</v>
      </c>
      <c r="D57" s="32">
        <f t="shared" si="8"/>
        <v>30000</v>
      </c>
      <c r="E57" s="68" t="s">
        <v>251</v>
      </c>
      <c r="F57" s="32">
        <f t="shared" si="9"/>
        <v>24000</v>
      </c>
      <c r="G57" s="32">
        <v>30000</v>
      </c>
      <c r="H57" s="31"/>
      <c r="I57" s="31"/>
      <c r="J57" s="31"/>
      <c r="K57" s="31"/>
      <c r="L57" s="69"/>
    </row>
    <row r="58" spans="1:12" ht="12.75">
      <c r="A58" s="66" t="s">
        <v>179</v>
      </c>
      <c r="B58" s="66"/>
      <c r="C58" s="67" t="s">
        <v>59</v>
      </c>
      <c r="D58" s="32">
        <f t="shared" si="8"/>
        <v>20000</v>
      </c>
      <c r="E58" s="68" t="s">
        <v>128</v>
      </c>
      <c r="F58" s="32">
        <f t="shared" si="9"/>
        <v>16000</v>
      </c>
      <c r="G58" s="32">
        <v>20000</v>
      </c>
      <c r="H58" s="31"/>
      <c r="I58" s="31"/>
      <c r="J58" s="31"/>
      <c r="K58" s="31"/>
      <c r="L58" s="69" t="s">
        <v>104</v>
      </c>
    </row>
    <row r="59" spans="1:12" ht="12.75">
      <c r="A59" s="66" t="s">
        <v>203</v>
      </c>
      <c r="B59" s="66"/>
      <c r="C59" s="67">
        <v>32322</v>
      </c>
      <c r="D59" s="32">
        <f t="shared" si="8"/>
        <v>80000</v>
      </c>
      <c r="E59" s="68" t="s">
        <v>294</v>
      </c>
      <c r="F59" s="32">
        <f t="shared" si="9"/>
        <v>64000</v>
      </c>
      <c r="G59" s="32">
        <v>80000</v>
      </c>
      <c r="H59" s="31"/>
      <c r="I59" s="31"/>
      <c r="J59" s="31"/>
      <c r="K59" s="31"/>
      <c r="L59" s="69" t="s">
        <v>104</v>
      </c>
    </row>
    <row r="60" spans="1:12" ht="12.75">
      <c r="A60" s="66" t="s">
        <v>204</v>
      </c>
      <c r="B60" s="66"/>
      <c r="C60" s="67" t="s">
        <v>188</v>
      </c>
      <c r="D60" s="32">
        <f t="shared" si="8"/>
        <v>50000</v>
      </c>
      <c r="E60" s="68" t="s">
        <v>299</v>
      </c>
      <c r="F60" s="32">
        <f t="shared" si="9"/>
        <v>40000</v>
      </c>
      <c r="G60" s="32">
        <v>50000</v>
      </c>
      <c r="H60" s="31"/>
      <c r="I60" s="31"/>
      <c r="J60" s="31"/>
      <c r="K60" s="31"/>
      <c r="L60" s="69" t="s">
        <v>104</v>
      </c>
    </row>
    <row r="61" spans="1:12" ht="12.75">
      <c r="A61" s="66" t="s">
        <v>205</v>
      </c>
      <c r="B61" s="66"/>
      <c r="C61" s="67" t="s">
        <v>295</v>
      </c>
      <c r="D61" s="32">
        <f t="shared" si="8"/>
        <v>86000</v>
      </c>
      <c r="E61" s="68" t="s">
        <v>296</v>
      </c>
      <c r="F61" s="32">
        <f t="shared" si="9"/>
        <v>68800</v>
      </c>
      <c r="G61" s="32">
        <v>86000</v>
      </c>
      <c r="H61" s="31"/>
      <c r="I61" s="31"/>
      <c r="J61" s="31"/>
      <c r="K61" s="31"/>
      <c r="L61" s="69" t="s">
        <v>104</v>
      </c>
    </row>
    <row r="62" spans="1:12" ht="12.75">
      <c r="A62" s="66" t="s">
        <v>206</v>
      </c>
      <c r="B62" s="66"/>
      <c r="C62" s="67" t="s">
        <v>188</v>
      </c>
      <c r="D62" s="32">
        <f t="shared" si="8"/>
        <v>90000</v>
      </c>
      <c r="E62" s="68" t="s">
        <v>137</v>
      </c>
      <c r="F62" s="32">
        <f t="shared" si="9"/>
        <v>72000</v>
      </c>
      <c r="G62" s="32">
        <v>90000</v>
      </c>
      <c r="H62" s="31"/>
      <c r="I62" s="31"/>
      <c r="J62" s="31"/>
      <c r="K62" s="31"/>
      <c r="L62" s="69" t="s">
        <v>223</v>
      </c>
    </row>
    <row r="63" spans="1:12" ht="12.75">
      <c r="A63" s="66" t="s">
        <v>207</v>
      </c>
      <c r="B63" s="66"/>
      <c r="C63" s="67" t="s">
        <v>192</v>
      </c>
      <c r="D63" s="32">
        <f t="shared" si="8"/>
        <v>120000</v>
      </c>
      <c r="E63" s="68" t="s">
        <v>191</v>
      </c>
      <c r="F63" s="32">
        <f t="shared" si="9"/>
        <v>96000</v>
      </c>
      <c r="G63" s="32">
        <v>120000</v>
      </c>
      <c r="H63" s="31"/>
      <c r="I63" s="31"/>
      <c r="J63" s="31"/>
      <c r="K63" s="31"/>
      <c r="L63" s="69" t="s">
        <v>223</v>
      </c>
    </row>
    <row r="64" spans="1:12" ht="12.75">
      <c r="A64" s="66" t="s">
        <v>208</v>
      </c>
      <c r="B64" s="66"/>
      <c r="C64" s="67" t="s">
        <v>190</v>
      </c>
      <c r="D64" s="32">
        <f t="shared" si="8"/>
        <v>84000</v>
      </c>
      <c r="E64" s="68" t="s">
        <v>193</v>
      </c>
      <c r="F64" s="32">
        <f t="shared" si="9"/>
        <v>67200</v>
      </c>
      <c r="G64" s="32">
        <v>84000</v>
      </c>
      <c r="H64" s="31"/>
      <c r="I64" s="31"/>
      <c r="J64" s="31"/>
      <c r="K64" s="31"/>
      <c r="L64" s="69" t="s">
        <v>223</v>
      </c>
    </row>
    <row r="65" spans="1:12" ht="12.75">
      <c r="A65" s="66" t="s">
        <v>209</v>
      </c>
      <c r="B65" s="66"/>
      <c r="C65" s="67" t="s">
        <v>189</v>
      </c>
      <c r="D65" s="32">
        <f t="shared" si="8"/>
        <v>40000</v>
      </c>
      <c r="E65" s="68" t="s">
        <v>194</v>
      </c>
      <c r="F65" s="32">
        <f t="shared" si="9"/>
        <v>32000</v>
      </c>
      <c r="G65" s="32">
        <v>40000</v>
      </c>
      <c r="H65" s="31"/>
      <c r="I65" s="31"/>
      <c r="J65" s="31"/>
      <c r="K65" s="31"/>
      <c r="L65" s="69" t="s">
        <v>223</v>
      </c>
    </row>
    <row r="66" spans="1:12" ht="12.75">
      <c r="A66" s="66" t="s">
        <v>210</v>
      </c>
      <c r="B66" s="66"/>
      <c r="C66" s="67">
        <v>32323</v>
      </c>
      <c r="D66" s="32">
        <f t="shared" si="8"/>
        <v>80000</v>
      </c>
      <c r="E66" s="68" t="s">
        <v>60</v>
      </c>
      <c r="F66" s="32">
        <f t="shared" si="9"/>
        <v>64000</v>
      </c>
      <c r="G66" s="32">
        <v>80000</v>
      </c>
      <c r="H66" s="31"/>
      <c r="I66" s="31"/>
      <c r="J66" s="31"/>
      <c r="K66" s="31"/>
      <c r="L66" s="69" t="s">
        <v>104</v>
      </c>
    </row>
    <row r="67" spans="1:12" ht="12.75">
      <c r="A67" s="66" t="s">
        <v>211</v>
      </c>
      <c r="B67" s="66"/>
      <c r="C67" s="67" t="s">
        <v>195</v>
      </c>
      <c r="D67" s="32">
        <f t="shared" si="8"/>
        <v>100000</v>
      </c>
      <c r="E67" s="68" t="s">
        <v>196</v>
      </c>
      <c r="F67" s="32">
        <f t="shared" si="9"/>
        <v>80000</v>
      </c>
      <c r="G67" s="32">
        <v>100000</v>
      </c>
      <c r="H67" s="31"/>
      <c r="I67" s="31"/>
      <c r="J67" s="31"/>
      <c r="K67" s="31"/>
      <c r="L67" s="69" t="s">
        <v>104</v>
      </c>
    </row>
    <row r="68" spans="1:12" ht="12.75">
      <c r="A68" s="66" t="s">
        <v>212</v>
      </c>
      <c r="B68" s="66"/>
      <c r="C68" s="67" t="s">
        <v>197</v>
      </c>
      <c r="D68" s="32">
        <f t="shared" si="8"/>
        <v>80000</v>
      </c>
      <c r="E68" s="68" t="s">
        <v>198</v>
      </c>
      <c r="F68" s="32">
        <f t="shared" si="9"/>
        <v>64000</v>
      </c>
      <c r="G68" s="32">
        <v>80000</v>
      </c>
      <c r="H68" s="31"/>
      <c r="I68" s="31"/>
      <c r="J68" s="31"/>
      <c r="K68" s="31"/>
      <c r="L68" s="69" t="s">
        <v>104</v>
      </c>
    </row>
    <row r="69" spans="1:12" ht="12.75">
      <c r="A69" s="66" t="s">
        <v>235</v>
      </c>
      <c r="B69" s="66"/>
      <c r="C69" s="67" t="s">
        <v>200</v>
      </c>
      <c r="D69" s="32">
        <f t="shared" si="8"/>
        <v>85000</v>
      </c>
      <c r="E69" s="68" t="s">
        <v>199</v>
      </c>
      <c r="F69" s="32">
        <f t="shared" si="9"/>
        <v>68000</v>
      </c>
      <c r="G69" s="32">
        <v>85000</v>
      </c>
      <c r="H69" s="94"/>
      <c r="I69" s="31"/>
      <c r="J69" s="31"/>
      <c r="K69" s="31"/>
      <c r="L69" s="69" t="s">
        <v>104</v>
      </c>
    </row>
    <row r="70" spans="1:12" ht="12.75">
      <c r="A70" s="66" t="s">
        <v>247</v>
      </c>
      <c r="B70" s="66"/>
      <c r="C70" s="67" t="s">
        <v>201</v>
      </c>
      <c r="D70" s="32">
        <f>G70</f>
        <v>65000</v>
      </c>
      <c r="E70" s="68" t="s">
        <v>202</v>
      </c>
      <c r="F70" s="32">
        <f>G70*100/125</f>
        <v>52000</v>
      </c>
      <c r="G70" s="32">
        <v>65000</v>
      </c>
      <c r="H70" s="31"/>
      <c r="I70" s="31"/>
      <c r="J70" s="31"/>
      <c r="K70" s="31"/>
      <c r="L70" s="69" t="s">
        <v>104</v>
      </c>
    </row>
    <row r="71" spans="1:12" ht="12.75">
      <c r="A71" s="66" t="s">
        <v>253</v>
      </c>
      <c r="B71" s="66"/>
      <c r="C71" s="67" t="s">
        <v>248</v>
      </c>
      <c r="D71" s="32">
        <f>G71</f>
        <v>20000</v>
      </c>
      <c r="E71" s="68" t="s">
        <v>261</v>
      </c>
      <c r="F71" s="32">
        <f>G71*100/125</f>
        <v>16000</v>
      </c>
      <c r="G71" s="32">
        <v>20000</v>
      </c>
      <c r="H71" s="31"/>
      <c r="I71" s="31"/>
      <c r="J71" s="31"/>
      <c r="K71" s="31"/>
      <c r="L71" s="69" t="s">
        <v>268</v>
      </c>
    </row>
    <row r="72" spans="1:12" ht="12.75">
      <c r="A72" s="66" t="s">
        <v>254</v>
      </c>
      <c r="B72" s="66"/>
      <c r="C72" s="67" t="s">
        <v>249</v>
      </c>
      <c r="D72" s="32">
        <f t="shared" si="8"/>
        <v>0</v>
      </c>
      <c r="E72" s="68" t="s">
        <v>250</v>
      </c>
      <c r="F72" s="32">
        <f t="shared" si="9"/>
        <v>0</v>
      </c>
      <c r="G72" s="32"/>
      <c r="H72" s="31"/>
      <c r="I72" s="31"/>
      <c r="J72" s="31"/>
      <c r="K72" s="31"/>
      <c r="L72" s="69" t="s">
        <v>268</v>
      </c>
    </row>
    <row r="73" spans="1:12" ht="12.75">
      <c r="A73" s="18" t="s">
        <v>65</v>
      </c>
      <c r="B73" s="18"/>
      <c r="C73" s="19">
        <v>3233</v>
      </c>
      <c r="D73" s="53">
        <f>SUM(D74)</f>
        <v>20000</v>
      </c>
      <c r="E73" s="27" t="s">
        <v>62</v>
      </c>
      <c r="F73" s="53">
        <f>SUM(F74)</f>
        <v>16000</v>
      </c>
      <c r="G73" s="53">
        <f>SUM(G74)</f>
        <v>20000</v>
      </c>
      <c r="H73" s="21"/>
      <c r="I73" s="21"/>
      <c r="J73" s="21"/>
      <c r="K73" s="21"/>
      <c r="L73" s="61"/>
    </row>
    <row r="74" spans="1:12" ht="12.75">
      <c r="A74" s="50" t="s">
        <v>72</v>
      </c>
      <c r="B74" s="50"/>
      <c r="C74" s="24">
        <v>32339</v>
      </c>
      <c r="D74" s="28">
        <f aca="true" t="shared" si="10" ref="D74:D83">G74</f>
        <v>20000</v>
      </c>
      <c r="E74" s="25" t="s">
        <v>64</v>
      </c>
      <c r="F74" s="28">
        <f>G74*100/125</f>
        <v>16000</v>
      </c>
      <c r="G74" s="28">
        <v>20000</v>
      </c>
      <c r="H74" s="25"/>
      <c r="I74" s="25"/>
      <c r="J74" s="25"/>
      <c r="K74" s="25"/>
      <c r="L74" s="60"/>
    </row>
    <row r="75" spans="1:12" ht="12.75">
      <c r="A75" s="18" t="s">
        <v>70</v>
      </c>
      <c r="B75" s="18"/>
      <c r="C75" s="19">
        <v>3234</v>
      </c>
      <c r="D75" s="20">
        <f>SUM(D76:D83)</f>
        <v>578000</v>
      </c>
      <c r="E75" s="27" t="s">
        <v>66</v>
      </c>
      <c r="F75" s="53">
        <f>SUM(F76:F83)</f>
        <v>462400</v>
      </c>
      <c r="G75" s="53">
        <f>SUM(G76:G83)</f>
        <v>578000</v>
      </c>
      <c r="H75" s="21"/>
      <c r="I75" s="21"/>
      <c r="J75" s="21"/>
      <c r="K75" s="21"/>
      <c r="L75" s="61"/>
    </row>
    <row r="76" spans="1:12" ht="12.75">
      <c r="A76" s="79" t="s">
        <v>76</v>
      </c>
      <c r="B76" s="79"/>
      <c r="C76" s="29">
        <v>32341</v>
      </c>
      <c r="D76" s="32">
        <f t="shared" si="10"/>
        <v>95000</v>
      </c>
      <c r="E76" s="31" t="s">
        <v>67</v>
      </c>
      <c r="F76" s="32">
        <f aca="true" t="shared" si="11" ref="F76:F83">G76*100/125</f>
        <v>76000</v>
      </c>
      <c r="G76" s="32">
        <v>95000</v>
      </c>
      <c r="H76" s="31"/>
      <c r="I76" s="31"/>
      <c r="J76" s="31"/>
      <c r="K76" s="31"/>
      <c r="L76" s="78" t="s">
        <v>269</v>
      </c>
    </row>
    <row r="77" spans="1:12" ht="12.75">
      <c r="A77" s="90" t="s">
        <v>112</v>
      </c>
      <c r="B77" s="90"/>
      <c r="C77" s="29">
        <v>32342</v>
      </c>
      <c r="D77" s="32">
        <f t="shared" si="10"/>
        <v>50000</v>
      </c>
      <c r="E77" s="83" t="s">
        <v>122</v>
      </c>
      <c r="F77" s="32">
        <f t="shared" si="11"/>
        <v>40000</v>
      </c>
      <c r="G77" s="32">
        <v>50000</v>
      </c>
      <c r="H77" s="31"/>
      <c r="I77" s="31"/>
      <c r="J77" s="31"/>
      <c r="K77" s="31"/>
      <c r="L77" s="78" t="s">
        <v>104</v>
      </c>
    </row>
    <row r="78" spans="1:12" ht="12.75">
      <c r="A78" s="90" t="s">
        <v>113</v>
      </c>
      <c r="B78" s="90"/>
      <c r="C78" s="29">
        <v>32343</v>
      </c>
      <c r="D78" s="32">
        <f t="shared" si="10"/>
        <v>4000</v>
      </c>
      <c r="E78" s="31" t="s">
        <v>68</v>
      </c>
      <c r="F78" s="32">
        <f t="shared" si="11"/>
        <v>3200</v>
      </c>
      <c r="G78" s="32">
        <v>4000</v>
      </c>
      <c r="H78" s="31"/>
      <c r="I78" s="31"/>
      <c r="J78" s="31"/>
      <c r="K78" s="31"/>
      <c r="L78" s="78" t="s">
        <v>104</v>
      </c>
    </row>
    <row r="79" spans="1:12" ht="12.75">
      <c r="A79" s="90" t="s">
        <v>114</v>
      </c>
      <c r="B79" s="90"/>
      <c r="C79" s="29">
        <v>32344</v>
      </c>
      <c r="D79" s="32">
        <f t="shared" si="10"/>
        <v>8000</v>
      </c>
      <c r="E79" s="83" t="s">
        <v>123</v>
      </c>
      <c r="F79" s="32">
        <f t="shared" si="11"/>
        <v>6400</v>
      </c>
      <c r="G79" s="32">
        <v>8000</v>
      </c>
      <c r="H79" s="83"/>
      <c r="I79" s="83"/>
      <c r="J79" s="83"/>
      <c r="K79" s="83"/>
      <c r="L79" s="78" t="s">
        <v>108</v>
      </c>
    </row>
    <row r="80" spans="1:12" ht="12.75">
      <c r="A80" s="90" t="s">
        <v>124</v>
      </c>
      <c r="B80" s="90"/>
      <c r="C80" s="29">
        <v>32345</v>
      </c>
      <c r="D80" s="32">
        <f t="shared" si="10"/>
        <v>85000</v>
      </c>
      <c r="E80" s="83" t="s">
        <v>126</v>
      </c>
      <c r="F80" s="32">
        <f t="shared" si="11"/>
        <v>68000</v>
      </c>
      <c r="G80" s="32">
        <v>85000</v>
      </c>
      <c r="H80" s="68"/>
      <c r="I80" s="68"/>
      <c r="J80" s="68"/>
      <c r="K80" s="68"/>
      <c r="L80" s="78" t="s">
        <v>108</v>
      </c>
    </row>
    <row r="81" spans="1:12" ht="12.75">
      <c r="A81" s="91" t="s">
        <v>125</v>
      </c>
      <c r="B81" s="90"/>
      <c r="C81" s="29">
        <v>323451</v>
      </c>
      <c r="D81" s="32">
        <f t="shared" si="10"/>
        <v>265000</v>
      </c>
      <c r="E81" s="68" t="s">
        <v>237</v>
      </c>
      <c r="F81" s="32">
        <f t="shared" si="11"/>
        <v>212000</v>
      </c>
      <c r="G81" s="32">
        <v>265000</v>
      </c>
      <c r="H81" s="68"/>
      <c r="I81" s="68"/>
      <c r="J81" s="68"/>
      <c r="K81" s="68"/>
      <c r="L81" s="78" t="s">
        <v>269</v>
      </c>
    </row>
    <row r="82" spans="1:12" ht="12.75">
      <c r="A82" s="91" t="s">
        <v>236</v>
      </c>
      <c r="B82" s="90"/>
      <c r="C82" s="29">
        <v>32346</v>
      </c>
      <c r="D82" s="32">
        <f t="shared" si="10"/>
        <v>16000</v>
      </c>
      <c r="E82" s="68" t="s">
        <v>277</v>
      </c>
      <c r="F82" s="32">
        <f t="shared" si="11"/>
        <v>12800</v>
      </c>
      <c r="G82" s="32">
        <v>16000</v>
      </c>
      <c r="H82" s="68"/>
      <c r="I82" s="68"/>
      <c r="J82" s="68"/>
      <c r="K82" s="68"/>
      <c r="L82" s="78" t="s">
        <v>269</v>
      </c>
    </row>
    <row r="83" spans="1:12" ht="12.75">
      <c r="A83" s="91" t="s">
        <v>246</v>
      </c>
      <c r="B83" s="90"/>
      <c r="C83" s="29">
        <v>32349</v>
      </c>
      <c r="D83" s="32">
        <f t="shared" si="10"/>
        <v>55000</v>
      </c>
      <c r="E83" s="31" t="s">
        <v>69</v>
      </c>
      <c r="F83" s="32">
        <f t="shared" si="11"/>
        <v>44000</v>
      </c>
      <c r="G83" s="32">
        <v>55000</v>
      </c>
      <c r="H83" s="31"/>
      <c r="I83" s="31"/>
      <c r="J83" s="31"/>
      <c r="K83" s="31"/>
      <c r="L83" s="78" t="s">
        <v>104</v>
      </c>
    </row>
    <row r="84" spans="1:12" ht="12.75">
      <c r="A84" s="18" t="s">
        <v>74</v>
      </c>
      <c r="B84" s="18"/>
      <c r="C84" s="19">
        <v>3235</v>
      </c>
      <c r="D84" s="21">
        <f>SUM(D85)</f>
        <v>5000</v>
      </c>
      <c r="E84" s="27" t="s">
        <v>71</v>
      </c>
      <c r="F84" s="21">
        <f>SUM(F85)</f>
        <v>4000</v>
      </c>
      <c r="G84" s="96">
        <f>SUM(G85)</f>
        <v>5000</v>
      </c>
      <c r="H84" s="21"/>
      <c r="I84" s="21"/>
      <c r="J84" s="21"/>
      <c r="K84" s="21"/>
      <c r="L84" s="61"/>
    </row>
    <row r="85" spans="1:12" ht="12.75">
      <c r="A85" s="77" t="s">
        <v>79</v>
      </c>
      <c r="B85" s="77"/>
      <c r="C85" s="29">
        <v>32359</v>
      </c>
      <c r="D85" s="92">
        <v>5000</v>
      </c>
      <c r="E85" s="31" t="s">
        <v>73</v>
      </c>
      <c r="F85" s="32">
        <f>G85*100/125</f>
        <v>4000</v>
      </c>
      <c r="G85" s="92">
        <v>5000</v>
      </c>
      <c r="H85" s="31"/>
      <c r="I85" s="31"/>
      <c r="J85" s="31"/>
      <c r="K85" s="31"/>
      <c r="L85" s="78" t="s">
        <v>269</v>
      </c>
    </row>
    <row r="86" spans="1:12" ht="12.75">
      <c r="A86" s="39" t="s">
        <v>77</v>
      </c>
      <c r="B86" s="39"/>
      <c r="C86" s="40">
        <v>3236</v>
      </c>
      <c r="D86" s="52">
        <f>SUM(D87:D88)</f>
        <v>45000</v>
      </c>
      <c r="E86" s="42" t="s">
        <v>75</v>
      </c>
      <c r="F86" s="52">
        <f>SUM(F87:F88)</f>
        <v>36000</v>
      </c>
      <c r="G86" s="52">
        <f>SUM(G87:G88)</f>
        <v>45000</v>
      </c>
      <c r="H86" s="43"/>
      <c r="I86" s="43"/>
      <c r="J86" s="43"/>
      <c r="K86" s="43"/>
      <c r="L86" s="63"/>
    </row>
    <row r="87" spans="1:12" ht="12.75">
      <c r="A87" s="50" t="s">
        <v>83</v>
      </c>
      <c r="B87" s="50"/>
      <c r="C87" s="24">
        <v>32361</v>
      </c>
      <c r="D87" s="28">
        <f>G87</f>
        <v>10000</v>
      </c>
      <c r="E87" s="49" t="s">
        <v>155</v>
      </c>
      <c r="F87" s="28">
        <f>G87*100/125</f>
        <v>8000</v>
      </c>
      <c r="G87" s="28">
        <v>10000</v>
      </c>
      <c r="H87" s="25"/>
      <c r="I87" s="25"/>
      <c r="J87" s="25"/>
      <c r="K87" s="25"/>
      <c r="L87" s="60" t="s">
        <v>104</v>
      </c>
    </row>
    <row r="88" spans="1:12" ht="12.75">
      <c r="A88" s="50" t="s">
        <v>83</v>
      </c>
      <c r="B88" s="50"/>
      <c r="C88" s="24">
        <v>32362</v>
      </c>
      <c r="D88" s="28">
        <f>G88</f>
        <v>35000</v>
      </c>
      <c r="E88" s="49" t="s">
        <v>135</v>
      </c>
      <c r="F88" s="28">
        <f>G88*100/125</f>
        <v>28000</v>
      </c>
      <c r="G88" s="28">
        <v>35000</v>
      </c>
      <c r="H88" s="25"/>
      <c r="I88" s="25"/>
      <c r="J88" s="25"/>
      <c r="K88" s="25"/>
      <c r="L88" s="60" t="s">
        <v>104</v>
      </c>
    </row>
    <row r="89" spans="1:12" ht="12.75">
      <c r="A89" s="39" t="s">
        <v>81</v>
      </c>
      <c r="B89" s="39"/>
      <c r="C89" s="40">
        <v>3237</v>
      </c>
      <c r="D89" s="41">
        <f>SUM(D90:D92)</f>
        <v>140000</v>
      </c>
      <c r="E89" s="42" t="s">
        <v>78</v>
      </c>
      <c r="F89" s="52">
        <f>SUM(F90:F92)</f>
        <v>112000</v>
      </c>
      <c r="G89" s="51">
        <f>SUM(G90:G92)</f>
        <v>140000</v>
      </c>
      <c r="H89" s="43"/>
      <c r="I89" s="43"/>
      <c r="J89" s="43"/>
      <c r="K89" s="43"/>
      <c r="L89" s="63"/>
    </row>
    <row r="90" spans="1:12" ht="12.75">
      <c r="A90" s="50" t="s">
        <v>88</v>
      </c>
      <c r="B90" s="50"/>
      <c r="C90" s="24">
        <v>32372</v>
      </c>
      <c r="D90" s="28">
        <f>G90</f>
        <v>35000</v>
      </c>
      <c r="E90" s="54" t="s">
        <v>170</v>
      </c>
      <c r="F90" s="28">
        <f>G90*100/125</f>
        <v>28000</v>
      </c>
      <c r="G90" s="28">
        <v>35000</v>
      </c>
      <c r="H90" s="49"/>
      <c r="I90" s="49"/>
      <c r="J90" s="49"/>
      <c r="K90" s="49"/>
      <c r="L90" s="60" t="s">
        <v>104</v>
      </c>
    </row>
    <row r="91" spans="1:12" ht="12.75">
      <c r="A91" s="77" t="s">
        <v>150</v>
      </c>
      <c r="B91" s="77"/>
      <c r="C91" s="29">
        <v>32373</v>
      </c>
      <c r="D91" s="32">
        <f>G91</f>
        <v>85000</v>
      </c>
      <c r="E91" s="31" t="s">
        <v>80</v>
      </c>
      <c r="F91" s="32">
        <f>G91*100/125</f>
        <v>68000</v>
      </c>
      <c r="G91" s="32">
        <v>85000</v>
      </c>
      <c r="H91" s="31"/>
      <c r="I91" s="31"/>
      <c r="J91" s="31"/>
      <c r="K91" s="31"/>
      <c r="L91" s="60" t="s">
        <v>104</v>
      </c>
    </row>
    <row r="92" spans="1:12" ht="12.75">
      <c r="A92" s="77" t="s">
        <v>151</v>
      </c>
      <c r="B92" s="77"/>
      <c r="C92" s="29">
        <v>32379</v>
      </c>
      <c r="D92" s="32">
        <f>G92</f>
        <v>20000</v>
      </c>
      <c r="E92" s="83" t="s">
        <v>315</v>
      </c>
      <c r="F92" s="32">
        <f>G92*100/125</f>
        <v>16000</v>
      </c>
      <c r="G92" s="32">
        <v>20000</v>
      </c>
      <c r="H92" s="83"/>
      <c r="I92" s="83"/>
      <c r="J92" s="83"/>
      <c r="K92" s="83"/>
      <c r="L92" s="78" t="s">
        <v>104</v>
      </c>
    </row>
    <row r="93" spans="1:12" ht="12.75">
      <c r="A93" s="39" t="s">
        <v>86</v>
      </c>
      <c r="B93" s="39"/>
      <c r="C93" s="40">
        <v>3239</v>
      </c>
      <c r="D93" s="52">
        <f>SUM(D94:D95)</f>
        <v>112000</v>
      </c>
      <c r="E93" s="42" t="s">
        <v>82</v>
      </c>
      <c r="F93" s="52">
        <f>SUM(F94:F95)</f>
        <v>89600</v>
      </c>
      <c r="G93" s="52">
        <f>SUM(G94:G95)</f>
        <v>112000</v>
      </c>
      <c r="H93" s="43"/>
      <c r="I93" s="43"/>
      <c r="J93" s="43"/>
      <c r="K93" s="43"/>
      <c r="L93" s="63"/>
    </row>
    <row r="94" spans="1:12" ht="12.75">
      <c r="A94" s="56" t="s">
        <v>180</v>
      </c>
      <c r="B94" s="50"/>
      <c r="C94" s="24">
        <v>32394</v>
      </c>
      <c r="D94" s="28">
        <f>G94</f>
        <v>80000</v>
      </c>
      <c r="E94" s="25" t="s">
        <v>84</v>
      </c>
      <c r="F94" s="28">
        <f>G94*100/125</f>
        <v>64000</v>
      </c>
      <c r="G94" s="28">
        <v>80000</v>
      </c>
      <c r="H94" s="25"/>
      <c r="I94" s="25"/>
      <c r="J94" s="25"/>
      <c r="K94" s="25"/>
      <c r="L94" s="60" t="s">
        <v>104</v>
      </c>
    </row>
    <row r="95" spans="1:12" ht="12.75">
      <c r="A95" s="50" t="s">
        <v>106</v>
      </c>
      <c r="B95" s="50"/>
      <c r="C95" s="24">
        <v>32399</v>
      </c>
      <c r="D95" s="28">
        <f>G95</f>
        <v>32000</v>
      </c>
      <c r="E95" s="25" t="s">
        <v>85</v>
      </c>
      <c r="F95" s="28">
        <f>G95*100/125</f>
        <v>25600</v>
      </c>
      <c r="G95" s="59">
        <v>32000</v>
      </c>
      <c r="H95" s="25"/>
      <c r="I95" s="25"/>
      <c r="J95" s="25"/>
      <c r="K95" s="25"/>
      <c r="L95" s="60" t="s">
        <v>104</v>
      </c>
    </row>
    <row r="96" spans="1:12" ht="12.75">
      <c r="A96" s="23"/>
      <c r="B96" s="23"/>
      <c r="C96" s="24"/>
      <c r="D96" s="26"/>
      <c r="E96" s="25"/>
      <c r="F96" s="28"/>
      <c r="G96" s="26"/>
      <c r="H96" s="25"/>
      <c r="I96" s="25"/>
      <c r="J96" s="25"/>
      <c r="K96" s="25"/>
      <c r="L96" s="60"/>
    </row>
    <row r="97" spans="1:12" ht="12.75">
      <c r="A97" s="39" t="s">
        <v>92</v>
      </c>
      <c r="B97" s="39"/>
      <c r="C97" s="40">
        <v>3292</v>
      </c>
      <c r="D97" s="41">
        <f>SUM(D98:D102)</f>
        <v>435000</v>
      </c>
      <c r="E97" s="42" t="s">
        <v>87</v>
      </c>
      <c r="F97" s="51">
        <f>SUM(F98:F102)</f>
        <v>435000</v>
      </c>
      <c r="G97" s="51">
        <f>SUM(G98:G102)</f>
        <v>435000</v>
      </c>
      <c r="H97" s="43"/>
      <c r="I97" s="43"/>
      <c r="J97" s="43"/>
      <c r="K97" s="43"/>
      <c r="L97" s="63"/>
    </row>
    <row r="98" spans="1:12" ht="22.5">
      <c r="A98" s="77" t="s">
        <v>96</v>
      </c>
      <c r="B98" s="77"/>
      <c r="C98" s="29">
        <v>32921</v>
      </c>
      <c r="D98" s="32">
        <f>G98</f>
        <v>150000</v>
      </c>
      <c r="E98" s="31" t="s">
        <v>89</v>
      </c>
      <c r="F98" s="32">
        <f>G98*100/100</f>
        <v>150000</v>
      </c>
      <c r="G98" s="32">
        <v>150000</v>
      </c>
      <c r="H98" s="81" t="s">
        <v>232</v>
      </c>
      <c r="I98" s="31"/>
      <c r="J98" s="82" t="s">
        <v>234</v>
      </c>
      <c r="K98" s="88" t="s">
        <v>228</v>
      </c>
      <c r="L98" s="78" t="s">
        <v>269</v>
      </c>
    </row>
    <row r="99" spans="1:12" ht="22.5">
      <c r="A99" s="77" t="s">
        <v>115</v>
      </c>
      <c r="B99" s="77"/>
      <c r="C99" s="29" t="s">
        <v>90</v>
      </c>
      <c r="D99" s="32">
        <f>G99</f>
        <v>200000</v>
      </c>
      <c r="E99" s="83" t="s">
        <v>156</v>
      </c>
      <c r="F99" s="32">
        <f>G99*100/100</f>
        <v>200000</v>
      </c>
      <c r="G99" s="32">
        <v>200000</v>
      </c>
      <c r="H99" s="81" t="s">
        <v>232</v>
      </c>
      <c r="I99" s="93"/>
      <c r="J99" s="82" t="s">
        <v>234</v>
      </c>
      <c r="K99" s="88" t="s">
        <v>228</v>
      </c>
      <c r="L99" s="78" t="s">
        <v>269</v>
      </c>
    </row>
    <row r="100" spans="1:12" s="38" customFormat="1" ht="22.5">
      <c r="A100" s="77" t="s">
        <v>116</v>
      </c>
      <c r="B100" s="77"/>
      <c r="C100" s="29">
        <v>32922</v>
      </c>
      <c r="D100" s="32">
        <f>G100</f>
        <v>20000</v>
      </c>
      <c r="E100" s="31" t="s">
        <v>91</v>
      </c>
      <c r="F100" s="32">
        <f>G100*100/100</f>
        <v>20000</v>
      </c>
      <c r="G100" s="32">
        <v>20000</v>
      </c>
      <c r="H100" s="81" t="s">
        <v>232</v>
      </c>
      <c r="I100" s="31"/>
      <c r="J100" s="82" t="s">
        <v>234</v>
      </c>
      <c r="K100" s="88" t="s">
        <v>228</v>
      </c>
      <c r="L100" s="78" t="s">
        <v>269</v>
      </c>
    </row>
    <row r="101" spans="1:12" s="38" customFormat="1" ht="22.5">
      <c r="A101" s="77" t="s">
        <v>117</v>
      </c>
      <c r="B101" s="77"/>
      <c r="C101" s="29">
        <v>32923</v>
      </c>
      <c r="D101" s="32">
        <f>G101</f>
        <v>40000</v>
      </c>
      <c r="E101" s="68" t="s">
        <v>169</v>
      </c>
      <c r="F101" s="32">
        <f>G101*100/100</f>
        <v>40000</v>
      </c>
      <c r="G101" s="32">
        <v>40000</v>
      </c>
      <c r="H101" s="81" t="s">
        <v>232</v>
      </c>
      <c r="I101" s="31"/>
      <c r="J101" s="82" t="s">
        <v>234</v>
      </c>
      <c r="K101" s="88" t="s">
        <v>228</v>
      </c>
      <c r="L101" s="78" t="s">
        <v>269</v>
      </c>
    </row>
    <row r="102" spans="1:12" s="38" customFormat="1" ht="12.75">
      <c r="A102" s="77" t="s">
        <v>278</v>
      </c>
      <c r="B102" s="77"/>
      <c r="C102" s="29">
        <v>32923</v>
      </c>
      <c r="D102" s="32">
        <f>G102</f>
        <v>25000</v>
      </c>
      <c r="E102" s="68" t="s">
        <v>279</v>
      </c>
      <c r="F102" s="32">
        <f>G102*100/100</f>
        <v>25000</v>
      </c>
      <c r="G102" s="32">
        <v>25000</v>
      </c>
      <c r="H102" s="81"/>
      <c r="I102" s="31"/>
      <c r="J102" s="82"/>
      <c r="K102" s="88"/>
      <c r="L102" s="78" t="s">
        <v>269</v>
      </c>
    </row>
    <row r="103" spans="1:12" s="38" customFormat="1" ht="12.75">
      <c r="A103" s="39" t="s">
        <v>94</v>
      </c>
      <c r="B103" s="39"/>
      <c r="C103" s="40">
        <v>3293</v>
      </c>
      <c r="D103" s="57">
        <f>SUM(D104)</f>
        <v>9500</v>
      </c>
      <c r="E103" s="42" t="s">
        <v>93</v>
      </c>
      <c r="F103" s="57">
        <f>SUM(F104)</f>
        <v>7600</v>
      </c>
      <c r="G103" s="57">
        <f>SUM(G104)</f>
        <v>9500</v>
      </c>
      <c r="H103" s="43"/>
      <c r="I103" s="43"/>
      <c r="J103" s="43"/>
      <c r="K103" s="43"/>
      <c r="L103" s="63"/>
    </row>
    <row r="104" spans="1:12" s="38" customFormat="1" ht="12.75">
      <c r="A104" s="77" t="s">
        <v>100</v>
      </c>
      <c r="B104" s="77"/>
      <c r="C104" s="29">
        <v>32931</v>
      </c>
      <c r="D104" s="28">
        <f aca="true" t="shared" si="12" ref="D104:D112">G104</f>
        <v>9500</v>
      </c>
      <c r="E104" s="31" t="s">
        <v>93</v>
      </c>
      <c r="F104" s="32">
        <f>G104*100/125</f>
        <v>7600</v>
      </c>
      <c r="G104" s="30">
        <v>9500</v>
      </c>
      <c r="H104" s="31"/>
      <c r="I104" s="31"/>
      <c r="J104" s="31"/>
      <c r="K104" s="31"/>
      <c r="L104" s="78" t="s">
        <v>104</v>
      </c>
    </row>
    <row r="105" spans="1:12" s="38" customFormat="1" ht="12.75">
      <c r="A105" s="39" t="s">
        <v>98</v>
      </c>
      <c r="B105" s="39"/>
      <c r="C105" s="40">
        <v>3294</v>
      </c>
      <c r="D105" s="57">
        <f>SUM(D106)</f>
        <v>10000</v>
      </c>
      <c r="E105" s="42" t="s">
        <v>95</v>
      </c>
      <c r="F105" s="57">
        <f>SUM(F106)</f>
        <v>8000</v>
      </c>
      <c r="G105" s="57">
        <f>SUM(G106)</f>
        <v>10000</v>
      </c>
      <c r="H105" s="43"/>
      <c r="I105" s="43"/>
      <c r="J105" s="43"/>
      <c r="K105" s="43"/>
      <c r="L105" s="63"/>
    </row>
    <row r="106" spans="1:12" s="38" customFormat="1" ht="12.75">
      <c r="A106" s="50" t="s">
        <v>107</v>
      </c>
      <c r="B106" s="50"/>
      <c r="C106" s="24">
        <v>32941</v>
      </c>
      <c r="D106" s="28">
        <f t="shared" si="12"/>
        <v>10000</v>
      </c>
      <c r="E106" s="25" t="s">
        <v>97</v>
      </c>
      <c r="F106" s="28">
        <f>G106*100/125</f>
        <v>8000</v>
      </c>
      <c r="G106" s="35">
        <v>10000</v>
      </c>
      <c r="H106" s="25"/>
      <c r="I106" s="25"/>
      <c r="J106" s="25"/>
      <c r="K106" s="25"/>
      <c r="L106" s="60"/>
    </row>
    <row r="107" spans="1:12" s="38" customFormat="1" ht="12.75">
      <c r="A107" s="39" t="s">
        <v>102</v>
      </c>
      <c r="B107" s="39"/>
      <c r="C107" s="40">
        <v>3299</v>
      </c>
      <c r="D107" s="57">
        <f t="shared" si="12"/>
        <v>115000</v>
      </c>
      <c r="E107" s="42" t="s">
        <v>99</v>
      </c>
      <c r="F107" s="51">
        <f>SUM(F108:F110)</f>
        <v>92000</v>
      </c>
      <c r="G107" s="51">
        <f>SUM(G108:G110)</f>
        <v>115000</v>
      </c>
      <c r="H107" s="43"/>
      <c r="I107" s="43"/>
      <c r="J107" s="43"/>
      <c r="K107" s="43"/>
      <c r="L107" s="63"/>
    </row>
    <row r="108" spans="1:12" s="38" customFormat="1" ht="12.75">
      <c r="A108" s="77" t="s">
        <v>103</v>
      </c>
      <c r="B108" s="77"/>
      <c r="C108" s="29">
        <v>32991</v>
      </c>
      <c r="D108" s="32">
        <f t="shared" si="12"/>
        <v>70000</v>
      </c>
      <c r="E108" s="68" t="s">
        <v>171</v>
      </c>
      <c r="F108" s="32">
        <f>G108*100/125</f>
        <v>56000</v>
      </c>
      <c r="G108" s="30">
        <v>70000</v>
      </c>
      <c r="H108" s="31"/>
      <c r="I108" s="31"/>
      <c r="J108" s="68"/>
      <c r="K108" s="68"/>
      <c r="L108" s="69" t="s">
        <v>268</v>
      </c>
    </row>
    <row r="109" spans="1:12" s="38" customFormat="1" ht="12.75">
      <c r="A109" s="50" t="s">
        <v>105</v>
      </c>
      <c r="B109" s="50"/>
      <c r="C109" s="48" t="s">
        <v>157</v>
      </c>
      <c r="D109" s="28">
        <f t="shared" si="12"/>
        <v>30000</v>
      </c>
      <c r="E109" s="54" t="s">
        <v>260</v>
      </c>
      <c r="F109" s="28">
        <f>G109*100/125</f>
        <v>24000</v>
      </c>
      <c r="G109" s="35">
        <v>30000</v>
      </c>
      <c r="H109" s="49"/>
      <c r="I109" s="49"/>
      <c r="J109" s="54"/>
      <c r="K109" s="54"/>
      <c r="L109" s="60"/>
    </row>
    <row r="110" spans="1:12" s="38" customFormat="1" ht="12.75">
      <c r="A110" s="50" t="s">
        <v>127</v>
      </c>
      <c r="B110" s="50"/>
      <c r="C110" s="24">
        <v>32999</v>
      </c>
      <c r="D110" s="28">
        <f t="shared" si="12"/>
        <v>15000</v>
      </c>
      <c r="E110" s="25" t="s">
        <v>101</v>
      </c>
      <c r="F110" s="28">
        <f>G110*100/125</f>
        <v>12000</v>
      </c>
      <c r="G110" s="28">
        <v>15000</v>
      </c>
      <c r="H110" s="25"/>
      <c r="I110" s="25"/>
      <c r="J110" s="25"/>
      <c r="K110" s="25"/>
      <c r="L110" s="60" t="s">
        <v>104</v>
      </c>
    </row>
    <row r="111" spans="1:12" s="38" customFormat="1" ht="12.75">
      <c r="A111" s="39" t="s">
        <v>215</v>
      </c>
      <c r="B111" s="39"/>
      <c r="C111" s="40">
        <v>4221</v>
      </c>
      <c r="D111" s="57">
        <f t="shared" si="12"/>
        <v>8000</v>
      </c>
      <c r="E111" s="72" t="s">
        <v>241</v>
      </c>
      <c r="F111" s="51">
        <f>SUM(F112)</f>
        <v>6400</v>
      </c>
      <c r="G111" s="51">
        <f>SUM(G112)</f>
        <v>8000</v>
      </c>
      <c r="H111" s="43"/>
      <c r="I111" s="43"/>
      <c r="J111" s="43"/>
      <c r="K111" s="43"/>
      <c r="L111" s="63"/>
    </row>
    <row r="112" spans="1:12" s="38" customFormat="1" ht="12.75">
      <c r="A112" s="66" t="s">
        <v>216</v>
      </c>
      <c r="B112" s="66"/>
      <c r="C112" s="67">
        <v>42211</v>
      </c>
      <c r="D112" s="32">
        <f t="shared" si="12"/>
        <v>8000</v>
      </c>
      <c r="E112" s="68" t="s">
        <v>284</v>
      </c>
      <c r="F112" s="32">
        <f>G112*100/125</f>
        <v>6400</v>
      </c>
      <c r="G112" s="32">
        <v>8000</v>
      </c>
      <c r="H112" s="31"/>
      <c r="I112" s="31"/>
      <c r="J112" s="31"/>
      <c r="K112" s="31"/>
      <c r="L112" s="69" t="s">
        <v>268</v>
      </c>
    </row>
    <row r="113" spans="1:12" s="38" customFormat="1" ht="12.75">
      <c r="A113" s="65" t="s">
        <v>217</v>
      </c>
      <c r="B113" s="39"/>
      <c r="C113" s="40">
        <v>4221</v>
      </c>
      <c r="D113" s="57">
        <f aca="true" t="shared" si="13" ref="D113:D120">G113</f>
        <v>73000</v>
      </c>
      <c r="E113" s="72" t="s">
        <v>241</v>
      </c>
      <c r="F113" s="51">
        <f>SUM(F114:F115)</f>
        <v>58400</v>
      </c>
      <c r="G113" s="51">
        <f>SUM(G114:G115)</f>
        <v>73000</v>
      </c>
      <c r="H113" s="43"/>
      <c r="I113" s="43"/>
      <c r="J113" s="43"/>
      <c r="K113" s="43"/>
      <c r="L113" s="63"/>
    </row>
    <row r="114" spans="1:12" s="38" customFormat="1" ht="12.75">
      <c r="A114" s="66" t="s">
        <v>220</v>
      </c>
      <c r="B114" s="66"/>
      <c r="C114" s="67">
        <v>42211</v>
      </c>
      <c r="D114" s="32">
        <f t="shared" si="13"/>
        <v>34000</v>
      </c>
      <c r="E114" s="68" t="s">
        <v>238</v>
      </c>
      <c r="F114" s="32">
        <f>G114*100/125</f>
        <v>27200</v>
      </c>
      <c r="G114" s="32">
        <v>34000</v>
      </c>
      <c r="H114" s="31"/>
      <c r="I114" s="31"/>
      <c r="J114" s="31"/>
      <c r="K114" s="31"/>
      <c r="L114" s="69" t="s">
        <v>268</v>
      </c>
    </row>
    <row r="115" spans="1:12" s="38" customFormat="1" ht="12.75">
      <c r="A115" s="66" t="s">
        <v>282</v>
      </c>
      <c r="B115" s="67"/>
      <c r="C115" s="67">
        <v>42212</v>
      </c>
      <c r="D115" s="32">
        <f t="shared" si="13"/>
        <v>39000</v>
      </c>
      <c r="E115" s="68" t="s">
        <v>241</v>
      </c>
      <c r="F115" s="32">
        <f>G115*100/125</f>
        <v>31200</v>
      </c>
      <c r="G115" s="32">
        <v>39000</v>
      </c>
      <c r="H115" s="31"/>
      <c r="I115" s="31"/>
      <c r="J115" s="31"/>
      <c r="K115" s="31"/>
      <c r="L115" s="69" t="s">
        <v>268</v>
      </c>
    </row>
    <row r="116" spans="1:12" s="38" customFormat="1" ht="12.75">
      <c r="A116" s="65" t="s">
        <v>218</v>
      </c>
      <c r="B116" s="39"/>
      <c r="C116" s="40">
        <v>4222</v>
      </c>
      <c r="D116" s="57">
        <f t="shared" si="13"/>
        <v>5000</v>
      </c>
      <c r="E116" s="72" t="s">
        <v>239</v>
      </c>
      <c r="F116" s="51">
        <f>SUM(F117:F118)</f>
        <v>4000</v>
      </c>
      <c r="G116" s="51">
        <f>SUM(G117:G118)</f>
        <v>5000</v>
      </c>
      <c r="H116" s="43"/>
      <c r="I116" s="43"/>
      <c r="J116" s="43"/>
      <c r="K116" s="43"/>
      <c r="L116" s="63"/>
    </row>
    <row r="117" spans="1:12" s="38" customFormat="1" ht="12.75">
      <c r="A117" s="66" t="s">
        <v>219</v>
      </c>
      <c r="B117" s="66"/>
      <c r="C117" s="67">
        <v>42221</v>
      </c>
      <c r="D117" s="32">
        <f t="shared" si="13"/>
        <v>5000</v>
      </c>
      <c r="E117" s="68" t="s">
        <v>240</v>
      </c>
      <c r="F117" s="32">
        <f>G117*100/125</f>
        <v>4000</v>
      </c>
      <c r="G117" s="32">
        <v>5000</v>
      </c>
      <c r="H117" s="31"/>
      <c r="I117" s="31"/>
      <c r="J117" s="31"/>
      <c r="K117" s="31"/>
      <c r="L117" s="69" t="s">
        <v>268</v>
      </c>
    </row>
    <row r="118" spans="1:12" s="38" customFormat="1" ht="12.75">
      <c r="A118" s="66"/>
      <c r="B118" s="66"/>
      <c r="C118" s="67"/>
      <c r="D118" s="32"/>
      <c r="E118" s="68"/>
      <c r="F118" s="32"/>
      <c r="G118" s="32"/>
      <c r="H118" s="31"/>
      <c r="I118" s="31"/>
      <c r="J118" s="31"/>
      <c r="K118" s="31"/>
      <c r="L118" s="69"/>
    </row>
    <row r="119" spans="1:12" s="38" customFormat="1" ht="12.75">
      <c r="A119" s="65" t="s">
        <v>242</v>
      </c>
      <c r="B119" s="39"/>
      <c r="C119" s="40">
        <v>4223</v>
      </c>
      <c r="D119" s="41">
        <f t="shared" si="13"/>
        <v>18000</v>
      </c>
      <c r="E119" s="72" t="s">
        <v>245</v>
      </c>
      <c r="F119" s="51">
        <f>SUM(F120:F121)</f>
        <v>14400</v>
      </c>
      <c r="G119" s="51">
        <f>SUM(G120:G121)</f>
        <v>18000</v>
      </c>
      <c r="H119" s="43"/>
      <c r="I119" s="43"/>
      <c r="J119" s="43"/>
      <c r="K119" s="43"/>
      <c r="L119" s="63"/>
    </row>
    <row r="120" spans="1:12" s="38" customFormat="1" ht="12.75">
      <c r="A120" s="66" t="s">
        <v>257</v>
      </c>
      <c r="B120" s="66"/>
      <c r="C120" s="67">
        <v>42231</v>
      </c>
      <c r="D120" s="32">
        <f t="shared" si="13"/>
        <v>18000</v>
      </c>
      <c r="E120" s="68" t="s">
        <v>285</v>
      </c>
      <c r="F120" s="32">
        <f>G120*100/125</f>
        <v>14400</v>
      </c>
      <c r="G120" s="32">
        <v>18000</v>
      </c>
      <c r="H120" s="31"/>
      <c r="I120" s="31"/>
      <c r="J120" s="31"/>
      <c r="K120" s="31"/>
      <c r="L120" s="69" t="s">
        <v>268</v>
      </c>
    </row>
    <row r="121" spans="1:12" s="38" customFormat="1" ht="12.75">
      <c r="A121" s="50"/>
      <c r="B121" s="50"/>
      <c r="C121" s="24"/>
      <c r="D121" s="28">
        <v>0</v>
      </c>
      <c r="E121" s="49"/>
      <c r="F121" s="28">
        <f>G121*100/125</f>
        <v>0</v>
      </c>
      <c r="G121" s="28">
        <v>0</v>
      </c>
      <c r="H121" s="25"/>
      <c r="I121" s="25"/>
      <c r="J121" s="25"/>
      <c r="K121" s="25"/>
      <c r="L121" s="25"/>
    </row>
    <row r="122" spans="1:12" ht="12.75">
      <c r="A122" s="65" t="s">
        <v>243</v>
      </c>
      <c r="B122" s="39"/>
      <c r="C122" s="40">
        <v>4224</v>
      </c>
      <c r="D122" s="57">
        <f aca="true" t="shared" si="14" ref="D122:D136">G122</f>
        <v>592000</v>
      </c>
      <c r="E122" s="42" t="s">
        <v>213</v>
      </c>
      <c r="F122" s="51">
        <f>SUM(F123:F127)</f>
        <v>473600</v>
      </c>
      <c r="G122" s="51">
        <f>SUM(G123:G126)</f>
        <v>592000</v>
      </c>
      <c r="H122" s="43"/>
      <c r="I122" s="43"/>
      <c r="J122" s="43"/>
      <c r="K122" s="43"/>
      <c r="L122" s="63"/>
    </row>
    <row r="123" spans="1:12" ht="12.75">
      <c r="A123" s="66" t="s">
        <v>258</v>
      </c>
      <c r="B123" s="66"/>
      <c r="C123" s="67">
        <v>42241</v>
      </c>
      <c r="D123" s="32">
        <f t="shared" si="14"/>
        <v>400000</v>
      </c>
      <c r="E123" s="68" t="s">
        <v>309</v>
      </c>
      <c r="F123" s="32">
        <f>G123*100/125</f>
        <v>320000</v>
      </c>
      <c r="G123" s="32">
        <v>400000</v>
      </c>
      <c r="H123" s="68" t="s">
        <v>159</v>
      </c>
      <c r="I123" s="81" t="s">
        <v>290</v>
      </c>
      <c r="J123" s="81"/>
      <c r="K123" s="68"/>
      <c r="L123" s="60" t="s">
        <v>160</v>
      </c>
    </row>
    <row r="124" spans="1:12" ht="12.75">
      <c r="A124" s="66" t="s">
        <v>311</v>
      </c>
      <c r="B124" s="66"/>
      <c r="C124" s="67">
        <v>42241</v>
      </c>
      <c r="D124" s="32">
        <f t="shared" si="14"/>
        <v>100000</v>
      </c>
      <c r="E124" s="68" t="s">
        <v>310</v>
      </c>
      <c r="F124" s="32">
        <f>G124*100/125</f>
        <v>80000</v>
      </c>
      <c r="G124" s="32">
        <v>100000</v>
      </c>
      <c r="H124" s="68" t="s">
        <v>159</v>
      </c>
      <c r="I124" s="81" t="s">
        <v>290</v>
      </c>
      <c r="J124" s="81"/>
      <c r="K124" s="68"/>
      <c r="L124" s="60" t="s">
        <v>160</v>
      </c>
    </row>
    <row r="125" spans="1:12" ht="12.75">
      <c r="A125" s="66" t="s">
        <v>312</v>
      </c>
      <c r="B125" s="66"/>
      <c r="C125" s="67"/>
      <c r="D125" s="32">
        <f t="shared" si="14"/>
        <v>40000</v>
      </c>
      <c r="E125" s="68" t="s">
        <v>291</v>
      </c>
      <c r="F125" s="32">
        <f>G125*100/125</f>
        <v>32000</v>
      </c>
      <c r="G125" s="32">
        <v>40000</v>
      </c>
      <c r="H125" s="31"/>
      <c r="I125" s="31"/>
      <c r="J125" s="31"/>
      <c r="K125" s="31"/>
      <c r="L125" s="69"/>
    </row>
    <row r="126" spans="1:12" ht="25.5">
      <c r="A126" s="66" t="s">
        <v>313</v>
      </c>
      <c r="B126" s="66"/>
      <c r="C126" s="67">
        <v>42241</v>
      </c>
      <c r="D126" s="32">
        <f>G126</f>
        <v>52000</v>
      </c>
      <c r="E126" s="71" t="s">
        <v>292</v>
      </c>
      <c r="F126" s="32">
        <f>G126*100/125</f>
        <v>41600</v>
      </c>
      <c r="G126" s="32">
        <v>52000</v>
      </c>
      <c r="H126" s="31"/>
      <c r="I126" s="31"/>
      <c r="J126" s="31"/>
      <c r="K126" s="31"/>
      <c r="L126" s="69" t="s">
        <v>268</v>
      </c>
    </row>
    <row r="127" spans="1:12" ht="12.75">
      <c r="A127" s="66"/>
      <c r="B127" s="66"/>
      <c r="C127" s="67"/>
      <c r="D127" s="32"/>
      <c r="E127" s="68"/>
      <c r="F127" s="32"/>
      <c r="G127" s="32"/>
      <c r="H127" s="31"/>
      <c r="I127" s="31"/>
      <c r="J127" s="31"/>
      <c r="K127" s="31"/>
      <c r="L127" s="69"/>
    </row>
    <row r="128" spans="1:12" ht="12.75">
      <c r="A128" s="66"/>
      <c r="B128" s="66"/>
      <c r="C128" s="67"/>
      <c r="D128" s="32"/>
      <c r="E128" s="68"/>
      <c r="F128" s="32"/>
      <c r="G128" s="32"/>
      <c r="H128" s="31"/>
      <c r="I128" s="31"/>
      <c r="J128" s="31"/>
      <c r="K128" s="31"/>
      <c r="L128" s="69"/>
    </row>
    <row r="129" spans="1:12" ht="12.75">
      <c r="A129" s="65" t="s">
        <v>244</v>
      </c>
      <c r="B129" s="39"/>
      <c r="C129" s="40">
        <v>4227</v>
      </c>
      <c r="D129" s="57">
        <f>G129</f>
        <v>13500</v>
      </c>
      <c r="E129" s="72" t="s">
        <v>287</v>
      </c>
      <c r="F129" s="51">
        <f>SUM(F130:F131)</f>
        <v>10800</v>
      </c>
      <c r="G129" s="51">
        <f>SUM(G130:G131)</f>
        <v>13500</v>
      </c>
      <c r="H129" s="43"/>
      <c r="I129" s="43"/>
      <c r="J129" s="43"/>
      <c r="K129" s="43"/>
      <c r="L129" s="63"/>
    </row>
    <row r="130" spans="1:12" ht="12.75">
      <c r="A130" s="66" t="s">
        <v>259</v>
      </c>
      <c r="B130" s="77"/>
      <c r="C130" s="29">
        <v>4277</v>
      </c>
      <c r="D130" s="32">
        <f>G130</f>
        <v>9500</v>
      </c>
      <c r="E130" s="68" t="s">
        <v>288</v>
      </c>
      <c r="F130" s="32">
        <f>G130*100/125</f>
        <v>7600</v>
      </c>
      <c r="G130" s="30">
        <v>9500</v>
      </c>
      <c r="H130" s="68"/>
      <c r="I130" s="81"/>
      <c r="J130" s="81"/>
      <c r="K130" s="68"/>
      <c r="L130" s="60"/>
    </row>
    <row r="131" spans="1:12" ht="12.75">
      <c r="A131" s="66" t="s">
        <v>283</v>
      </c>
      <c r="B131" s="77"/>
      <c r="C131" s="29">
        <v>4277</v>
      </c>
      <c r="D131" s="32">
        <f>G131</f>
        <v>4000</v>
      </c>
      <c r="E131" s="68" t="s">
        <v>289</v>
      </c>
      <c r="F131" s="32">
        <f>G131*100/125</f>
        <v>3200</v>
      </c>
      <c r="G131" s="30">
        <v>4000</v>
      </c>
      <c r="H131" s="68"/>
      <c r="I131" s="68"/>
      <c r="J131" s="81"/>
      <c r="K131" s="68"/>
      <c r="L131" s="60"/>
    </row>
    <row r="132" spans="1:12" ht="12.75">
      <c r="A132" s="65" t="s">
        <v>281</v>
      </c>
      <c r="B132" s="39"/>
      <c r="C132" s="40">
        <v>4231</v>
      </c>
      <c r="D132" s="57">
        <f t="shared" si="14"/>
        <v>1570000</v>
      </c>
      <c r="E132" s="72" t="s">
        <v>293</v>
      </c>
      <c r="F132" s="51">
        <f>SUM(F133:F135)</f>
        <v>1256000</v>
      </c>
      <c r="G132" s="51">
        <f>SUM(G133:G135)</f>
        <v>1570000</v>
      </c>
      <c r="H132" s="43"/>
      <c r="I132" s="43"/>
      <c r="J132" s="43"/>
      <c r="K132" s="43"/>
      <c r="L132" s="63"/>
    </row>
    <row r="133" spans="1:12" ht="12.75">
      <c r="A133" s="66" t="s">
        <v>286</v>
      </c>
      <c r="B133" s="77"/>
      <c r="C133" s="29">
        <v>4231</v>
      </c>
      <c r="D133" s="32">
        <f t="shared" si="14"/>
        <v>800000</v>
      </c>
      <c r="E133" s="68" t="s">
        <v>308</v>
      </c>
      <c r="F133" s="32">
        <f>G133*100/125</f>
        <v>640000</v>
      </c>
      <c r="G133" s="30">
        <v>800000</v>
      </c>
      <c r="H133" s="81" t="s">
        <v>314</v>
      </c>
      <c r="I133" s="81"/>
      <c r="J133" s="81"/>
      <c r="K133" s="68"/>
      <c r="L133" s="81" t="s">
        <v>232</v>
      </c>
    </row>
    <row r="134" spans="1:12" ht="12.75">
      <c r="A134" s="66" t="s">
        <v>283</v>
      </c>
      <c r="B134" s="77"/>
      <c r="C134" s="29">
        <v>4231</v>
      </c>
      <c r="D134" s="32">
        <f>G134</f>
        <v>640000</v>
      </c>
      <c r="E134" s="68" t="s">
        <v>307</v>
      </c>
      <c r="F134" s="32">
        <f>G134*100/125</f>
        <v>512000</v>
      </c>
      <c r="G134" s="30">
        <v>640000</v>
      </c>
      <c r="H134" s="81" t="s">
        <v>314</v>
      </c>
      <c r="I134" s="81"/>
      <c r="J134" s="81"/>
      <c r="K134" s="68"/>
      <c r="L134" s="81" t="s">
        <v>232</v>
      </c>
    </row>
    <row r="135" spans="1:12" ht="12.75">
      <c r="A135" s="66" t="s">
        <v>306</v>
      </c>
      <c r="B135" s="77"/>
      <c r="C135" s="29">
        <v>4231</v>
      </c>
      <c r="D135" s="32">
        <f t="shared" si="14"/>
        <v>130000</v>
      </c>
      <c r="E135" s="68" t="s">
        <v>280</v>
      </c>
      <c r="F135" s="32">
        <f>G135*100/125</f>
        <v>104000</v>
      </c>
      <c r="G135" s="30">
        <v>130000</v>
      </c>
      <c r="H135" s="81" t="s">
        <v>314</v>
      </c>
      <c r="I135" s="81"/>
      <c r="J135" s="81"/>
      <c r="K135" s="68"/>
      <c r="L135" s="81" t="s">
        <v>232</v>
      </c>
    </row>
    <row r="136" spans="1:12" ht="12.75">
      <c r="A136" s="50"/>
      <c r="B136" s="50"/>
      <c r="C136" s="24"/>
      <c r="D136" s="28">
        <f t="shared" si="14"/>
        <v>0</v>
      </c>
      <c r="E136" s="49"/>
      <c r="F136" s="28">
        <f>G136*100/125</f>
        <v>0</v>
      </c>
      <c r="G136" s="28"/>
      <c r="H136" s="49"/>
      <c r="I136" s="49"/>
      <c r="J136" s="49"/>
      <c r="K136" s="49"/>
      <c r="L136" s="54"/>
    </row>
    <row r="137" spans="1:12" ht="12.75">
      <c r="A137" s="65" t="s">
        <v>300</v>
      </c>
      <c r="B137" s="39"/>
      <c r="C137" s="40">
        <v>4262</v>
      </c>
      <c r="D137" s="41">
        <f>SUM(D138:D138)</f>
        <v>0</v>
      </c>
      <c r="E137" s="42" t="s">
        <v>214</v>
      </c>
      <c r="F137" s="51">
        <f>SUM(F138:F138)</f>
        <v>0</v>
      </c>
      <c r="G137" s="51">
        <f>SUM(G138:G138)</f>
        <v>0</v>
      </c>
      <c r="H137" s="43"/>
      <c r="I137" s="43"/>
      <c r="J137" s="43"/>
      <c r="K137" s="43"/>
      <c r="L137" s="63"/>
    </row>
    <row r="138" spans="1:12" ht="14.25" customHeight="1">
      <c r="A138" s="66"/>
      <c r="B138" s="97"/>
      <c r="C138" s="98"/>
      <c r="D138" s="99">
        <f>G138</f>
        <v>0</v>
      </c>
      <c r="E138" s="100"/>
      <c r="F138" s="99">
        <f>G138*100/125</f>
        <v>0</v>
      </c>
      <c r="G138" s="99"/>
      <c r="H138" s="101"/>
      <c r="I138" s="101"/>
      <c r="J138" s="101"/>
      <c r="K138" s="101"/>
      <c r="L138" s="101"/>
    </row>
    <row r="139" spans="1:12" ht="18" customHeight="1">
      <c r="A139" s="106"/>
      <c r="B139" s="102"/>
      <c r="C139" s="102"/>
      <c r="D139" s="103">
        <f>D7+D10+D19+D24+D32+D39+D42+D46+D53+D73+D75+D84+D86+D89+D93+D97+D103+D105+D107+D111+D113+D116+D119+D122+D129+D132+D137</f>
        <v>9130500</v>
      </c>
      <c r="E139" s="104"/>
      <c r="F139" s="103">
        <f>F7+F10+F19+F24+F32+F39+F42+F46+F53+F73+F75+F84+F86+F89+F93+F97+F103+F105+F107+F111+F113+F116+F119+F122+F129+F132+F137</f>
        <v>7391400</v>
      </c>
      <c r="G139" s="103">
        <f>G7+G10+G19+G24+G32+G39+G42+G46+G53+G73+G75+G84+G86+G89+G93+G97+G103+G105+G107+G111+G113+G116+G119+G122+G129+G132+G137</f>
        <v>9130500</v>
      </c>
      <c r="H139" s="103"/>
      <c r="I139" s="103"/>
      <c r="J139" s="103"/>
      <c r="K139" s="103"/>
      <c r="L139" s="105"/>
    </row>
    <row r="140" spans="1:12" ht="12.75">
      <c r="A140" s="58"/>
      <c r="B140" s="5"/>
      <c r="C140" s="4"/>
      <c r="D140" s="4"/>
      <c r="E140" s="8"/>
      <c r="F140" s="46"/>
      <c r="G140" s="45"/>
      <c r="H140" s="45"/>
      <c r="I140" s="45"/>
      <c r="J140" s="45"/>
      <c r="K140" s="45"/>
      <c r="L140" s="38"/>
    </row>
    <row r="141" spans="1:12" ht="12.75">
      <c r="A141" s="4"/>
      <c r="B141" s="4"/>
      <c r="C141" s="4"/>
      <c r="D141" s="4"/>
      <c r="E141" s="8"/>
      <c r="F141" s="46"/>
      <c r="G141" s="45"/>
      <c r="H141" s="45"/>
      <c r="I141" s="45"/>
      <c r="J141" s="45"/>
      <c r="K141" s="45"/>
      <c r="L141" s="38"/>
    </row>
    <row r="142" spans="1:12" ht="12.75">
      <c r="A142" s="4"/>
      <c r="B142" s="4"/>
      <c r="C142" s="4"/>
      <c r="D142" s="4"/>
      <c r="E142" s="8"/>
      <c r="F142" s="46"/>
      <c r="G142" s="45"/>
      <c r="H142" s="45"/>
      <c r="I142" s="45"/>
      <c r="J142" s="45"/>
      <c r="K142" s="45"/>
      <c r="L142" s="38"/>
    </row>
    <row r="143" spans="1:12" ht="12.75">
      <c r="A143" s="4"/>
      <c r="B143" s="4"/>
      <c r="C143" s="4"/>
      <c r="D143" s="4"/>
      <c r="E143" s="8"/>
      <c r="F143" s="46"/>
      <c r="G143" s="45"/>
      <c r="H143" s="45"/>
      <c r="I143" s="45"/>
      <c r="J143" s="45"/>
      <c r="K143" s="45"/>
      <c r="L143" s="38"/>
    </row>
    <row r="145" spans="1:3" ht="12.75">
      <c r="A145" s="47"/>
      <c r="B145" s="47"/>
      <c r="C145" s="47"/>
    </row>
    <row r="146" ht="12.75">
      <c r="E146" t="s">
        <v>224</v>
      </c>
    </row>
  </sheetData>
  <sheetProtection/>
  <printOptions/>
  <pageMargins left="0.35433070866141736" right="0.11811023622047245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2014-01-30T14:09:37Z</cp:lastPrinted>
  <dcterms:created xsi:type="dcterms:W3CDTF">2010-01-14T13:59:02Z</dcterms:created>
  <dcterms:modified xsi:type="dcterms:W3CDTF">2014-02-10T13:37:20Z</dcterms:modified>
  <cp:category/>
  <cp:version/>
  <cp:contentType/>
  <cp:contentStatus/>
  <cp:revision>1</cp:revision>
</cp:coreProperties>
</file>