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nina.UHMP\Documents\UV-2021\UV-29-12-21\ZA OBJAVU\"/>
    </mc:Choice>
  </mc:AlternateContent>
  <xr:revisionPtr revIDLastSave="0" documentId="13_ncr:1_{95C1586F-CBAA-4761-B79F-EA24F13C2340}" xr6:coauthVersionLast="45" xr6:coauthVersionMax="45" xr10:uidLastSave="{00000000-0000-0000-0000-000000000000}"/>
  <bookViews>
    <workbookView xWindow="-108" yWindow="-108" windowWidth="23256" windowHeight="12600" tabRatio="990" xr2:uid="{00000000-000D-0000-FFFF-FFFF00000000}"/>
  </bookViews>
  <sheets>
    <sheet name="Sažetak općeg dijela-" sheetId="24" r:id="rId1"/>
    <sheet name="E3-2022 Plan prih.po izv." sheetId="17" r:id="rId2"/>
    <sheet name="E2- 2022-24 Plan prih.po izv  " sheetId="13" r:id="rId3"/>
    <sheet name="E5-Plan prih.po izvor." sheetId="6" state="hidden" r:id="rId4"/>
    <sheet name="E4-Plan rash.-izdat" sheetId="18" state="hidden" r:id="rId5"/>
    <sheet name="E4-Plan rash. 22-izdat- izvor." sheetId="2" state="hidden" r:id="rId6"/>
    <sheet name="E3- 2022-Plan rash. i izdat. " sheetId="8" r:id="rId7"/>
    <sheet name="E3-2023-24-Plan rash. i izd " sheetId="16" state="hidden" r:id="rId8"/>
    <sheet name="E3i2-Plan rash. i izd" sheetId="10" state="hidden" r:id="rId9"/>
    <sheet name="StaroSažetak općeg dijela" sheetId="3" state="hidden" r:id="rId10"/>
    <sheet name="E2-2023-24-Plan rash. i izd " sheetId="15" r:id="rId11"/>
    <sheet name="E4-Plan  višk izvori" sheetId="21" state="hidden" r:id="rId12"/>
    <sheet name="Opći dio - Prihodi" sheetId="4" r:id="rId13"/>
    <sheet name="Opći dio - rashodi" sheetId="7" r:id="rId14"/>
    <sheet name="List1" sheetId="22" r:id="rId15"/>
    <sheet name="Opći dioP - Prihodi (2)" sheetId="11" state="hidden" r:id="rId16"/>
    <sheet name="Opći dioP - rashodi (2)" sheetId="12" state="hidden" r:id="rId17"/>
  </sheets>
  <definedNames>
    <definedName name="_xlnm._FilterDatabase" localSheetId="10">'E2-2023-24-Plan rash. i izd '!#REF!</definedName>
    <definedName name="_xlnm._FilterDatabase" localSheetId="6">'E3- 2022-Plan rash. i izdat. '!#REF!</definedName>
    <definedName name="_xlnm._FilterDatabase" localSheetId="7">'E3-2023-24-Plan rash. i izd '!#REF!</definedName>
    <definedName name="_xlnm._FilterDatabase" localSheetId="8">'E3i2-Plan rash. i izd'!#REF!</definedName>
    <definedName name="_xlnm._FilterDatabase" localSheetId="11">'E4-Plan  višk izvori'!#REF!</definedName>
    <definedName name="_xlnm._FilterDatabase" localSheetId="5">'E4-Plan rash. 22-izdat- izvor.'!#REF!</definedName>
    <definedName name="_xlnm._FilterDatabase" localSheetId="4">'E4-Plan rash.-izdat'!#REF!</definedName>
    <definedName name="_xlnm.Print_Area" localSheetId="2">'E2- 2022-24 Plan prih.po izv  '!$A$24:$O$65</definedName>
    <definedName name="_xlnm.Print_Area" localSheetId="1">'E3-2022 Plan prih.po izv.'!$A$1:$O$30</definedName>
    <definedName name="_xlnm.Print_Area" localSheetId="11">'E4-Plan  višk izvori'!$A$2:$G$240</definedName>
    <definedName name="_xlnm.Print_Area" localSheetId="4">'E4-Plan rash.-izdat'!$A$2:$P$240</definedName>
    <definedName name="_xlnm.Print_Area" localSheetId="0">'Sažetak općeg dijela-'!$A$2:$H$35</definedName>
    <definedName name="_xlnm.Print_Titles" localSheetId="10">'E2-2023-24-Plan rash. i izd '!$A:$B,'E2-2023-24-Plan rash. i izd '!$1:$3</definedName>
    <definedName name="_xlnm.Print_Titles" localSheetId="6">'E3- 2022-Plan rash. i izdat. '!$A:$B,'E3- 2022-Plan rash. i izdat. '!$1:$3</definedName>
    <definedName name="_xlnm.Print_Titles" localSheetId="7">'E3-2023-24-Plan rash. i izd '!$A:$B,'E3-2023-24-Plan rash. i izd '!$1:$3</definedName>
    <definedName name="_xlnm.Print_Titles" localSheetId="8">'E3i2-Plan rash. i izd'!$A:$B,'E3i2-Plan rash. i izd'!$1:$3</definedName>
    <definedName name="_xlnm.Print_Titles" localSheetId="11">'E4-Plan  višk izvori'!$A:$B,'E4-Plan  višk izvori'!$1:$3</definedName>
    <definedName name="_xlnm.Print_Titles" localSheetId="5">'E4-Plan rash. 22-izdat- izvor.'!$A:$B,'E4-Plan rash. 22-izdat- izvor.'!$1:$3</definedName>
    <definedName name="_xlnm.Print_Titles" localSheetId="4">'E4-Plan rash.-izdat'!$A:$B,'E4-Plan rash.-izdat'!$1:$3</definedName>
    <definedName name="Print_Titles_0" localSheetId="10">'E2-2023-24-Plan rash. i izd '!$1:$3</definedName>
    <definedName name="Print_Titles_0" localSheetId="6">'E3- 2022-Plan rash. i izdat. '!$1:$3</definedName>
    <definedName name="Print_Titles_0" localSheetId="7">'E3-2023-24-Plan rash. i izd '!$1:$3</definedName>
    <definedName name="Print_Titles_0" localSheetId="8">'E3i2-Plan rash. i izd'!$1:$3</definedName>
    <definedName name="Print_Titles_0" localSheetId="11">'E4-Plan  višk izvori'!$1:$3</definedName>
    <definedName name="Print_Titles_0" localSheetId="5">'E4-Plan rash. 22-izdat- izvor.'!$1:$3</definedName>
    <definedName name="Print_Titles_0" localSheetId="4">'E4-Plan rash.-izdat'!$1:$3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4" i="16" l="1"/>
  <c r="G45" i="16"/>
  <c r="G43" i="16"/>
  <c r="G42" i="16"/>
  <c r="G40" i="16"/>
  <c r="D23" i="15" l="1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AA23" i="15"/>
  <c r="AB23" i="15"/>
  <c r="AC23" i="15"/>
  <c r="AD23" i="15"/>
  <c r="C23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E33" i="15"/>
  <c r="E34" i="15"/>
  <c r="D35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C35" i="15"/>
  <c r="R29" i="15"/>
  <c r="S29" i="15"/>
  <c r="T29" i="15"/>
  <c r="U29" i="15"/>
  <c r="V29" i="15"/>
  <c r="W29" i="15"/>
  <c r="X29" i="15"/>
  <c r="Y29" i="15"/>
  <c r="Z29" i="15"/>
  <c r="AA29" i="15"/>
  <c r="AB29" i="15"/>
  <c r="AC29" i="15"/>
  <c r="AD29" i="15"/>
  <c r="Q29" i="15"/>
  <c r="Q35" i="15"/>
  <c r="S46" i="10"/>
  <c r="AD46" i="10"/>
  <c r="S47" i="10"/>
  <c r="AD47" i="10"/>
  <c r="AD50" i="10" s="1"/>
  <c r="AD27" i="15" s="1"/>
  <c r="S48" i="10"/>
  <c r="AD48" i="10"/>
  <c r="S49" i="10"/>
  <c r="AD49" i="10"/>
  <c r="S51" i="10"/>
  <c r="S54" i="10" s="1"/>
  <c r="S28" i="15" s="1"/>
  <c r="AD51" i="10"/>
  <c r="S52" i="10"/>
  <c r="AD52" i="10"/>
  <c r="S53" i="10"/>
  <c r="AD53" i="10"/>
  <c r="E46" i="10"/>
  <c r="E47" i="10"/>
  <c r="E50" i="10" s="1"/>
  <c r="E27" i="15" s="1"/>
  <c r="E48" i="10"/>
  <c r="E49" i="10"/>
  <c r="E51" i="10"/>
  <c r="E52" i="10"/>
  <c r="E53" i="10"/>
  <c r="S41" i="16"/>
  <c r="AD41" i="16"/>
  <c r="S42" i="16"/>
  <c r="AD42" i="16"/>
  <c r="S43" i="16"/>
  <c r="AD43" i="16"/>
  <c r="S44" i="16"/>
  <c r="AD44" i="16"/>
  <c r="S40" i="16"/>
  <c r="AD40" i="16"/>
  <c r="S39" i="16"/>
  <c r="AD39" i="16"/>
  <c r="K39" i="16"/>
  <c r="K38" i="16" s="1"/>
  <c r="K40" i="16"/>
  <c r="K41" i="16"/>
  <c r="K42" i="16"/>
  <c r="K43" i="16"/>
  <c r="K44" i="16"/>
  <c r="H43" i="16"/>
  <c r="F43" i="16"/>
  <c r="H42" i="16"/>
  <c r="F42" i="16"/>
  <c r="H41" i="16"/>
  <c r="F41" i="16"/>
  <c r="E40" i="8"/>
  <c r="E41" i="8"/>
  <c r="E42" i="8"/>
  <c r="E43" i="8"/>
  <c r="E44" i="8"/>
  <c r="S40" i="8"/>
  <c r="T40" i="8"/>
  <c r="T46" i="8"/>
  <c r="S46" i="8"/>
  <c r="R39" i="8"/>
  <c r="S50" i="10" l="1"/>
  <c r="S27" i="15" s="1"/>
  <c r="E54" i="10"/>
  <c r="E28" i="15" s="1"/>
  <c r="AD54" i="10"/>
  <c r="AD28" i="15" s="1"/>
  <c r="AD26" i="15"/>
  <c r="AD38" i="16"/>
  <c r="E26" i="15"/>
  <c r="E32" i="15"/>
  <c r="E31" i="15" s="1"/>
  <c r="AR174" i="2"/>
  <c r="AQ174" i="2"/>
  <c r="AP174" i="2"/>
  <c r="AO174" i="2"/>
  <c r="AN174" i="2"/>
  <c r="AM174" i="2"/>
  <c r="AL174" i="2"/>
  <c r="AK174" i="2"/>
  <c r="AJ174" i="2"/>
  <c r="AI174" i="2"/>
  <c r="AG174" i="2"/>
  <c r="AE174" i="2"/>
  <c r="P53" i="10" s="1"/>
  <c r="AD174" i="2"/>
  <c r="O53" i="10" s="1"/>
  <c r="AC174" i="2"/>
  <c r="N53" i="10" s="1"/>
  <c r="AB174" i="2"/>
  <c r="AA174" i="2"/>
  <c r="L53" i="10" s="1"/>
  <c r="Z174" i="2"/>
  <c r="K53" i="10" s="1"/>
  <c r="Y174" i="2"/>
  <c r="X174" i="2"/>
  <c r="W174" i="2"/>
  <c r="V174" i="2"/>
  <c r="G53" i="10" s="1"/>
  <c r="U174" i="2"/>
  <c r="S174" i="2"/>
  <c r="R174" i="2"/>
  <c r="Q174" i="2"/>
  <c r="Q45" i="8" s="1"/>
  <c r="P174" i="2"/>
  <c r="P45" i="8" s="1"/>
  <c r="O174" i="2"/>
  <c r="O45" i="8" s="1"/>
  <c r="N174" i="2"/>
  <c r="N45" i="8" s="1"/>
  <c r="M174" i="2"/>
  <c r="M45" i="8" s="1"/>
  <c r="L174" i="2"/>
  <c r="L45" i="8" s="1"/>
  <c r="K174" i="2"/>
  <c r="K45" i="8" s="1"/>
  <c r="J174" i="2"/>
  <c r="J45" i="8" s="1"/>
  <c r="I174" i="2"/>
  <c r="I45" i="8" s="1"/>
  <c r="H174" i="2"/>
  <c r="H45" i="8" s="1"/>
  <c r="G174" i="2"/>
  <c r="G45" i="8" s="1"/>
  <c r="F174" i="2"/>
  <c r="F45" i="8" s="1"/>
  <c r="E174" i="2"/>
  <c r="E45" i="8" s="1"/>
  <c r="D174" i="2"/>
  <c r="D45" i="8" s="1"/>
  <c r="AF173" i="2"/>
  <c r="AF174" i="2" s="1"/>
  <c r="C173" i="2"/>
  <c r="AF172" i="2"/>
  <c r="R172" i="2"/>
  <c r="C172" i="2"/>
  <c r="AR171" i="2"/>
  <c r="AQ171" i="2"/>
  <c r="AP171" i="2"/>
  <c r="AO171" i="2"/>
  <c r="AN171" i="2"/>
  <c r="AM171" i="2"/>
  <c r="AL171" i="2"/>
  <c r="AK171" i="2"/>
  <c r="AJ171" i="2"/>
  <c r="AI171" i="2"/>
  <c r="AG171" i="2"/>
  <c r="AE171" i="2"/>
  <c r="AD171" i="2"/>
  <c r="AC171" i="2"/>
  <c r="N52" i="10" s="1"/>
  <c r="AB171" i="2"/>
  <c r="AA171" i="2"/>
  <c r="L52" i="10" s="1"/>
  <c r="Z171" i="2"/>
  <c r="K52" i="10" s="1"/>
  <c r="Y171" i="2"/>
  <c r="J52" i="10" s="1"/>
  <c r="X171" i="2"/>
  <c r="W171" i="2"/>
  <c r="V171" i="2"/>
  <c r="G52" i="10" s="1"/>
  <c r="U171" i="2"/>
  <c r="S171" i="2"/>
  <c r="P171" i="2"/>
  <c r="P44" i="8" s="1"/>
  <c r="O171" i="2"/>
  <c r="O44" i="8" s="1"/>
  <c r="N171" i="2"/>
  <c r="N44" i="8" s="1"/>
  <c r="M171" i="2"/>
  <c r="M44" i="8" s="1"/>
  <c r="L171" i="2"/>
  <c r="L44" i="8" s="1"/>
  <c r="K171" i="2"/>
  <c r="K44" i="8" s="1"/>
  <c r="J171" i="2"/>
  <c r="J44" i="8" s="1"/>
  <c r="I171" i="2"/>
  <c r="I44" i="8" s="1"/>
  <c r="H171" i="2"/>
  <c r="H44" i="8" s="1"/>
  <c r="G171" i="2"/>
  <c r="G44" i="8" s="1"/>
  <c r="F171" i="2"/>
  <c r="F44" i="8" s="1"/>
  <c r="D171" i="2"/>
  <c r="D44" i="8" s="1"/>
  <c r="C171" i="2"/>
  <c r="C44" i="8" s="1"/>
  <c r="S44" i="8" s="1"/>
  <c r="AF170" i="2"/>
  <c r="R170" i="2"/>
  <c r="C170" i="2"/>
  <c r="AF169" i="2"/>
  <c r="R169" i="2"/>
  <c r="Q169" i="2"/>
  <c r="C169" i="2"/>
  <c r="AF168" i="2"/>
  <c r="R168" i="2"/>
  <c r="Q168" i="2"/>
  <c r="Q171" i="2" s="1"/>
  <c r="Q44" i="8" s="1"/>
  <c r="C168" i="2"/>
  <c r="AR167" i="2"/>
  <c r="AQ167" i="2"/>
  <c r="AP167" i="2"/>
  <c r="AO167" i="2"/>
  <c r="AN167" i="2"/>
  <c r="AM167" i="2"/>
  <c r="AL167" i="2"/>
  <c r="AK167" i="2"/>
  <c r="AJ167" i="2"/>
  <c r="AI167" i="2"/>
  <c r="AG167" i="2"/>
  <c r="AE167" i="2"/>
  <c r="P51" i="10" s="1"/>
  <c r="AD167" i="2"/>
  <c r="AC167" i="2"/>
  <c r="N51" i="10" s="1"/>
  <c r="N54" i="10" s="1"/>
  <c r="N28" i="15" s="1"/>
  <c r="AB167" i="2"/>
  <c r="AA167" i="2"/>
  <c r="L51" i="10" s="1"/>
  <c r="Z167" i="2"/>
  <c r="K51" i="10" s="1"/>
  <c r="K54" i="10" s="1"/>
  <c r="K28" i="15" s="1"/>
  <c r="Y167" i="2"/>
  <c r="X167" i="2"/>
  <c r="W167" i="2"/>
  <c r="V167" i="2"/>
  <c r="G51" i="10" s="1"/>
  <c r="G54" i="10" s="1"/>
  <c r="G28" i="15" s="1"/>
  <c r="U167" i="2"/>
  <c r="S167" i="2"/>
  <c r="Q167" i="2"/>
  <c r="Q43" i="8" s="1"/>
  <c r="P167" i="2"/>
  <c r="P43" i="8" s="1"/>
  <c r="O167" i="2"/>
  <c r="O43" i="8" s="1"/>
  <c r="N167" i="2"/>
  <c r="N43" i="8" s="1"/>
  <c r="M167" i="2"/>
  <c r="M43" i="8" s="1"/>
  <c r="L167" i="2"/>
  <c r="L43" i="8" s="1"/>
  <c r="K167" i="2"/>
  <c r="K43" i="8" s="1"/>
  <c r="J167" i="2"/>
  <c r="J43" i="8" s="1"/>
  <c r="I167" i="2"/>
  <c r="I43" i="8" s="1"/>
  <c r="H167" i="2"/>
  <c r="H43" i="8" s="1"/>
  <c r="G167" i="2"/>
  <c r="G43" i="8" s="1"/>
  <c r="F167" i="2"/>
  <c r="F43" i="8" s="1"/>
  <c r="D167" i="2"/>
  <c r="D43" i="8" s="1"/>
  <c r="AF166" i="2"/>
  <c r="AF167" i="2" s="1"/>
  <c r="R166" i="2"/>
  <c r="R167" i="2" s="1"/>
  <c r="C166" i="2"/>
  <c r="C167" i="2" s="1"/>
  <c r="C43" i="8" s="1"/>
  <c r="T43" i="8" s="1"/>
  <c r="AR165" i="2"/>
  <c r="AQ165" i="2"/>
  <c r="AP165" i="2"/>
  <c r="AO165" i="2"/>
  <c r="AN165" i="2"/>
  <c r="AM165" i="2"/>
  <c r="AL165" i="2"/>
  <c r="AK165" i="2"/>
  <c r="AJ165" i="2"/>
  <c r="AI165" i="2"/>
  <c r="AG165" i="2"/>
  <c r="AE165" i="2"/>
  <c r="AD165" i="2"/>
  <c r="AC165" i="2"/>
  <c r="N49" i="10" s="1"/>
  <c r="AB165" i="2"/>
  <c r="AA165" i="2"/>
  <c r="L49" i="10" s="1"/>
  <c r="Z165" i="2"/>
  <c r="K49" i="10" s="1"/>
  <c r="Y165" i="2"/>
  <c r="J49" i="10" s="1"/>
  <c r="X165" i="2"/>
  <c r="W165" i="2"/>
  <c r="V165" i="2"/>
  <c r="U165" i="2"/>
  <c r="S165" i="2"/>
  <c r="P165" i="2"/>
  <c r="P42" i="8" s="1"/>
  <c r="O165" i="2"/>
  <c r="O42" i="8" s="1"/>
  <c r="N165" i="2"/>
  <c r="N42" i="8" s="1"/>
  <c r="M165" i="2"/>
  <c r="M42" i="8" s="1"/>
  <c r="L165" i="2"/>
  <c r="L42" i="8" s="1"/>
  <c r="K165" i="2"/>
  <c r="K42" i="8" s="1"/>
  <c r="J165" i="2"/>
  <c r="J42" i="8" s="1"/>
  <c r="I165" i="2"/>
  <c r="I42" i="8" s="1"/>
  <c r="H165" i="2"/>
  <c r="H42" i="8" s="1"/>
  <c r="G165" i="2"/>
  <c r="G42" i="8" s="1"/>
  <c r="F165" i="2"/>
  <c r="F42" i="8" s="1"/>
  <c r="F39" i="8" s="1"/>
  <c r="D165" i="2"/>
  <c r="D42" i="8" s="1"/>
  <c r="AF164" i="2"/>
  <c r="R164" i="2"/>
  <c r="C164" i="2"/>
  <c r="AF163" i="2"/>
  <c r="R163" i="2"/>
  <c r="Q163" i="2"/>
  <c r="Q165" i="2" s="1"/>
  <c r="Q42" i="8" s="1"/>
  <c r="AR162" i="2"/>
  <c r="AP162" i="2"/>
  <c r="AO162" i="2"/>
  <c r="AN162" i="2"/>
  <c r="AM162" i="2"/>
  <c r="AL162" i="2"/>
  <c r="AK162" i="2"/>
  <c r="AJ162" i="2"/>
  <c r="AI162" i="2"/>
  <c r="AG162" i="2"/>
  <c r="AE162" i="2"/>
  <c r="P48" i="10" s="1"/>
  <c r="AD162" i="2"/>
  <c r="O48" i="10" s="1"/>
  <c r="AC162" i="2"/>
  <c r="N48" i="10" s="1"/>
  <c r="AB162" i="2"/>
  <c r="AA162" i="2"/>
  <c r="L48" i="10" s="1"/>
  <c r="Z162" i="2"/>
  <c r="K48" i="10" s="1"/>
  <c r="Y162" i="2"/>
  <c r="X162" i="2"/>
  <c r="W162" i="2"/>
  <c r="V162" i="2"/>
  <c r="U162" i="2"/>
  <c r="S162" i="2"/>
  <c r="Q162" i="2"/>
  <c r="Q41" i="8" s="1"/>
  <c r="O162" i="2"/>
  <c r="O41" i="8" s="1"/>
  <c r="N162" i="2"/>
  <c r="N41" i="8" s="1"/>
  <c r="M162" i="2"/>
  <c r="M41" i="8" s="1"/>
  <c r="L162" i="2"/>
  <c r="L41" i="8" s="1"/>
  <c r="K162" i="2"/>
  <c r="K41" i="8" s="1"/>
  <c r="K39" i="8" s="1"/>
  <c r="J162" i="2"/>
  <c r="J41" i="8" s="1"/>
  <c r="I162" i="2"/>
  <c r="I41" i="8" s="1"/>
  <c r="H162" i="2"/>
  <c r="H41" i="8" s="1"/>
  <c r="G162" i="2"/>
  <c r="G41" i="8" s="1"/>
  <c r="F162" i="2"/>
  <c r="F41" i="8" s="1"/>
  <c r="D162" i="2"/>
  <c r="D41" i="8" s="1"/>
  <c r="AF161" i="2"/>
  <c r="AF162" i="2" s="1"/>
  <c r="R161" i="2"/>
  <c r="R162" i="2" s="1"/>
  <c r="C161" i="2"/>
  <c r="C162" i="2" s="1"/>
  <c r="C41" i="8" s="1"/>
  <c r="S41" i="8" s="1"/>
  <c r="AR160" i="2"/>
  <c r="AQ160" i="2"/>
  <c r="AP160" i="2"/>
  <c r="AO160" i="2"/>
  <c r="AN160" i="2"/>
  <c r="AM160" i="2"/>
  <c r="AL160" i="2"/>
  <c r="AK160" i="2"/>
  <c r="AJ160" i="2"/>
  <c r="AI160" i="2"/>
  <c r="AG160" i="2"/>
  <c r="AE160" i="2"/>
  <c r="AD160" i="2"/>
  <c r="AC160" i="2"/>
  <c r="N47" i="10" s="1"/>
  <c r="AB160" i="2"/>
  <c r="AA160" i="2"/>
  <c r="L47" i="10" s="1"/>
  <c r="L50" i="10" s="1"/>
  <c r="L27" i="15" s="1"/>
  <c r="Z160" i="2"/>
  <c r="K47" i="10" s="1"/>
  <c r="Y160" i="2"/>
  <c r="J47" i="10" s="1"/>
  <c r="X160" i="2"/>
  <c r="W160" i="2"/>
  <c r="V160" i="2"/>
  <c r="U160" i="2"/>
  <c r="S160" i="2"/>
  <c r="P160" i="2"/>
  <c r="O160" i="2"/>
  <c r="O40" i="8" s="1"/>
  <c r="O39" i="8" s="1"/>
  <c r="N160" i="2"/>
  <c r="N40" i="8" s="1"/>
  <c r="N39" i="8" s="1"/>
  <c r="M160" i="2"/>
  <c r="M40" i="8" s="1"/>
  <c r="M39" i="8" s="1"/>
  <c r="L160" i="2"/>
  <c r="L40" i="8" s="1"/>
  <c r="L39" i="8" s="1"/>
  <c r="K160" i="2"/>
  <c r="K40" i="8" s="1"/>
  <c r="J160" i="2"/>
  <c r="J40" i="8" s="1"/>
  <c r="J39" i="8" s="1"/>
  <c r="I160" i="2"/>
  <c r="I40" i="8" s="1"/>
  <c r="I39" i="8" s="1"/>
  <c r="H160" i="2"/>
  <c r="H40" i="8" s="1"/>
  <c r="H39" i="8" s="1"/>
  <c r="G160" i="2"/>
  <c r="G40" i="8" s="1"/>
  <c r="G39" i="8" s="1"/>
  <c r="F160" i="2"/>
  <c r="F40" i="8" s="1"/>
  <c r="D160" i="2"/>
  <c r="D40" i="8" s="1"/>
  <c r="D39" i="8" s="1"/>
  <c r="AF159" i="2"/>
  <c r="R159" i="2"/>
  <c r="C159" i="2"/>
  <c r="AF158" i="2"/>
  <c r="R158" i="2"/>
  <c r="Q158" i="2"/>
  <c r="Q160" i="2" s="1"/>
  <c r="Q40" i="8" s="1"/>
  <c r="C158" i="2"/>
  <c r="M157" i="2"/>
  <c r="Q39" i="8" l="1"/>
  <c r="I39" i="16"/>
  <c r="I47" i="10"/>
  <c r="W47" i="10"/>
  <c r="W39" i="16"/>
  <c r="G41" i="16"/>
  <c r="G48" i="10"/>
  <c r="U40" i="16"/>
  <c r="U48" i="10"/>
  <c r="X41" i="16"/>
  <c r="X49" i="10"/>
  <c r="U51" i="10"/>
  <c r="U42" i="16"/>
  <c r="H53" i="10"/>
  <c r="H39" i="16"/>
  <c r="N44" i="16"/>
  <c r="V44" i="16"/>
  <c r="V53" i="10"/>
  <c r="Z44" i="16"/>
  <c r="Z53" i="10"/>
  <c r="T44" i="8"/>
  <c r="N50" i="10"/>
  <c r="N27" i="15" s="1"/>
  <c r="N26" i="15" s="1"/>
  <c r="T47" i="10"/>
  <c r="T39" i="16"/>
  <c r="X47" i="10"/>
  <c r="X39" i="16"/>
  <c r="X38" i="16" s="1"/>
  <c r="AB47" i="10"/>
  <c r="AB39" i="16"/>
  <c r="Q48" i="10"/>
  <c r="Q40" i="16"/>
  <c r="N40" i="16"/>
  <c r="H48" i="10"/>
  <c r="V40" i="16"/>
  <c r="V48" i="10"/>
  <c r="Z40" i="16"/>
  <c r="Z48" i="10"/>
  <c r="G44" i="16"/>
  <c r="G49" i="10"/>
  <c r="O41" i="16"/>
  <c r="O49" i="10"/>
  <c r="U41" i="16"/>
  <c r="U49" i="10"/>
  <c r="Y41" i="16"/>
  <c r="Y49" i="10"/>
  <c r="AC41" i="16"/>
  <c r="AC49" i="10"/>
  <c r="H51" i="10"/>
  <c r="N42" i="16"/>
  <c r="L54" i="10"/>
  <c r="L28" i="15" s="1"/>
  <c r="V51" i="10"/>
  <c r="V42" i="16"/>
  <c r="Z51" i="10"/>
  <c r="Z42" i="16"/>
  <c r="N43" i="16"/>
  <c r="H52" i="10"/>
  <c r="P43" i="16"/>
  <c r="P52" i="10"/>
  <c r="P54" i="10" s="1"/>
  <c r="P28" i="15" s="1"/>
  <c r="V52" i="10"/>
  <c r="V43" i="16"/>
  <c r="Z43" i="16"/>
  <c r="Z52" i="10"/>
  <c r="Q53" i="10"/>
  <c r="Q44" i="16"/>
  <c r="J44" i="16"/>
  <c r="D53" i="10"/>
  <c r="O44" i="16"/>
  <c r="I53" i="10"/>
  <c r="M44" i="16"/>
  <c r="M53" i="10"/>
  <c r="R44" i="16"/>
  <c r="R53" i="10"/>
  <c r="W53" i="10"/>
  <c r="W44" i="16"/>
  <c r="AA53" i="10"/>
  <c r="AA44" i="16"/>
  <c r="S43" i="8"/>
  <c r="R47" i="10"/>
  <c r="R39" i="16"/>
  <c r="C40" i="16"/>
  <c r="C48" i="10"/>
  <c r="AC40" i="16"/>
  <c r="AC48" i="10"/>
  <c r="L41" i="16"/>
  <c r="F49" i="10"/>
  <c r="Q42" i="16"/>
  <c r="Q51" i="10"/>
  <c r="Y51" i="10"/>
  <c r="Y42" i="16"/>
  <c r="U52" i="10"/>
  <c r="U43" i="16"/>
  <c r="L39" i="16"/>
  <c r="F47" i="10"/>
  <c r="J50" i="10"/>
  <c r="J27" i="15" s="1"/>
  <c r="G39" i="16"/>
  <c r="G47" i="10"/>
  <c r="K50" i="10"/>
  <c r="K27" i="15" s="1"/>
  <c r="K26" i="15" s="1"/>
  <c r="O39" i="16"/>
  <c r="O47" i="10"/>
  <c r="O50" i="10" s="1"/>
  <c r="O27" i="15" s="1"/>
  <c r="AF160" i="2"/>
  <c r="U47" i="10"/>
  <c r="U39" i="16"/>
  <c r="U38" i="16" s="1"/>
  <c r="Y47" i="10"/>
  <c r="Y39" i="16"/>
  <c r="AC47" i="10"/>
  <c r="AC39" i="16"/>
  <c r="AC38" i="16" s="1"/>
  <c r="D40" i="16"/>
  <c r="J40" i="16"/>
  <c r="D48" i="10"/>
  <c r="I40" i="16"/>
  <c r="O40" i="16"/>
  <c r="I48" i="10"/>
  <c r="M40" i="16"/>
  <c r="M48" i="10"/>
  <c r="R40" i="16"/>
  <c r="R48" i="10"/>
  <c r="W48" i="10"/>
  <c r="W40" i="16"/>
  <c r="AA48" i="10"/>
  <c r="AA40" i="16"/>
  <c r="AF165" i="2"/>
  <c r="N41" i="16"/>
  <c r="H49" i="10"/>
  <c r="P41" i="16"/>
  <c r="P49" i="10"/>
  <c r="V49" i="10"/>
  <c r="V41" i="16"/>
  <c r="Z49" i="10"/>
  <c r="Z41" i="16"/>
  <c r="D42" i="16"/>
  <c r="D51" i="10"/>
  <c r="J42" i="16"/>
  <c r="I42" i="16"/>
  <c r="I51" i="10"/>
  <c r="I54" i="10" s="1"/>
  <c r="I28" i="15" s="1"/>
  <c r="M42" i="16"/>
  <c r="M51" i="10"/>
  <c r="R51" i="10"/>
  <c r="R42" i="16"/>
  <c r="W42" i="16"/>
  <c r="W51" i="10"/>
  <c r="W54" i="10" s="1"/>
  <c r="W28" i="15" s="1"/>
  <c r="AA42" i="16"/>
  <c r="AA51" i="10"/>
  <c r="AA54" i="10" s="1"/>
  <c r="AA28" i="15" s="1"/>
  <c r="D43" i="16"/>
  <c r="D52" i="10"/>
  <c r="J43" i="16"/>
  <c r="I43" i="16"/>
  <c r="I52" i="10"/>
  <c r="M43" i="16"/>
  <c r="M52" i="10"/>
  <c r="R52" i="10"/>
  <c r="R43" i="16"/>
  <c r="W43" i="16"/>
  <c r="W52" i="10"/>
  <c r="AA43" i="16"/>
  <c r="AA52" i="10"/>
  <c r="F39" i="16"/>
  <c r="F53" i="10"/>
  <c r="L44" i="16"/>
  <c r="J53" i="10"/>
  <c r="P44" i="16"/>
  <c r="T53" i="10"/>
  <c r="T44" i="16"/>
  <c r="X53" i="10"/>
  <c r="X44" i="16"/>
  <c r="AB53" i="10"/>
  <c r="AB44" i="16"/>
  <c r="D39" i="16"/>
  <c r="D47" i="10"/>
  <c r="J39" i="16"/>
  <c r="M39" i="16"/>
  <c r="M38" i="16" s="1"/>
  <c r="M47" i="10"/>
  <c r="AA47" i="10"/>
  <c r="AA39" i="16"/>
  <c r="Y40" i="16"/>
  <c r="Y48" i="10"/>
  <c r="T49" i="10"/>
  <c r="T41" i="16"/>
  <c r="AQ157" i="2"/>
  <c r="AB46" i="10" s="1"/>
  <c r="AB49" i="10"/>
  <c r="AB41" i="16"/>
  <c r="AD157" i="2"/>
  <c r="O46" i="10" s="1"/>
  <c r="O42" i="16"/>
  <c r="O51" i="10"/>
  <c r="AC51" i="10"/>
  <c r="AC42" i="16"/>
  <c r="O43" i="16"/>
  <c r="O52" i="10"/>
  <c r="Y52" i="10"/>
  <c r="Y43" i="16"/>
  <c r="AC52" i="10"/>
  <c r="AC43" i="16"/>
  <c r="C44" i="16"/>
  <c r="C53" i="10"/>
  <c r="P162" i="2"/>
  <c r="P41" i="8" s="1"/>
  <c r="P40" i="8"/>
  <c r="H47" i="10"/>
  <c r="H50" i="10" s="1"/>
  <c r="H27" i="15" s="1"/>
  <c r="N39" i="16"/>
  <c r="L26" i="15"/>
  <c r="P39" i="16"/>
  <c r="P47" i="10"/>
  <c r="P50" i="10" s="1"/>
  <c r="P27" i="15" s="1"/>
  <c r="V39" i="16"/>
  <c r="V47" i="10"/>
  <c r="V50" i="10" s="1"/>
  <c r="V27" i="15" s="1"/>
  <c r="Z47" i="10"/>
  <c r="Z50" i="10" s="1"/>
  <c r="Z27" i="15" s="1"/>
  <c r="Z39" i="16"/>
  <c r="F48" i="10"/>
  <c r="L40" i="16"/>
  <c r="J48" i="10"/>
  <c r="P40" i="16"/>
  <c r="T48" i="10"/>
  <c r="T40" i="16"/>
  <c r="X48" i="10"/>
  <c r="X40" i="16"/>
  <c r="AQ162" i="2"/>
  <c r="D41" i="16"/>
  <c r="J41" i="16"/>
  <c r="D49" i="10"/>
  <c r="I44" i="16"/>
  <c r="I41" i="16"/>
  <c r="I49" i="10"/>
  <c r="M41" i="16"/>
  <c r="M49" i="10"/>
  <c r="R49" i="10"/>
  <c r="R41" i="16"/>
  <c r="W49" i="10"/>
  <c r="W41" i="16"/>
  <c r="AA49" i="10"/>
  <c r="AA41" i="16"/>
  <c r="C51" i="10"/>
  <c r="C42" i="16"/>
  <c r="L42" i="16"/>
  <c r="F51" i="10"/>
  <c r="P42" i="16"/>
  <c r="J51" i="10"/>
  <c r="T42" i="16"/>
  <c r="T51" i="10"/>
  <c r="X42" i="16"/>
  <c r="X51" i="10"/>
  <c r="AB42" i="16"/>
  <c r="AB51" i="10"/>
  <c r="F52" i="10"/>
  <c r="L43" i="16"/>
  <c r="T52" i="10"/>
  <c r="T43" i="16"/>
  <c r="X52" i="10"/>
  <c r="X43" i="16"/>
  <c r="AB52" i="10"/>
  <c r="AB43" i="16"/>
  <c r="U44" i="16"/>
  <c r="U53" i="10"/>
  <c r="Y44" i="16"/>
  <c r="Y53" i="10"/>
  <c r="AC53" i="10"/>
  <c r="AC44" i="16"/>
  <c r="W157" i="2"/>
  <c r="H46" i="10" s="1"/>
  <c r="AA157" i="2"/>
  <c r="L46" i="10" s="1"/>
  <c r="AE157" i="2"/>
  <c r="P46" i="10" s="1"/>
  <c r="R160" i="2"/>
  <c r="X157" i="2"/>
  <c r="I46" i="10" s="1"/>
  <c r="AB157" i="2"/>
  <c r="M46" i="10" s="1"/>
  <c r="AK157" i="2"/>
  <c r="V46" i="10" s="1"/>
  <c r="AO157" i="2"/>
  <c r="Z46" i="10" s="1"/>
  <c r="AI157" i="2"/>
  <c r="T46" i="10" s="1"/>
  <c r="AM157" i="2"/>
  <c r="X46" i="10" s="1"/>
  <c r="R165" i="2"/>
  <c r="D157" i="2"/>
  <c r="I157" i="2"/>
  <c r="AG157" i="2"/>
  <c r="R46" i="10" s="1"/>
  <c r="AL157" i="2"/>
  <c r="W46" i="10" s="1"/>
  <c r="AP157" i="2"/>
  <c r="AA46" i="10" s="1"/>
  <c r="V157" i="2"/>
  <c r="G46" i="10" s="1"/>
  <c r="Z157" i="2"/>
  <c r="K46" i="10" s="1"/>
  <c r="C163" i="2"/>
  <c r="C165" i="2" s="1"/>
  <c r="C42" i="8" s="1"/>
  <c r="R171" i="2"/>
  <c r="Q157" i="2"/>
  <c r="J157" i="2"/>
  <c r="G157" i="2"/>
  <c r="K157" i="2"/>
  <c r="U157" i="2"/>
  <c r="F46" i="10" s="1"/>
  <c r="AC157" i="2"/>
  <c r="N46" i="10" s="1"/>
  <c r="H157" i="2"/>
  <c r="L157" i="2"/>
  <c r="F157" i="2"/>
  <c r="N157" i="2"/>
  <c r="O157" i="2"/>
  <c r="Y157" i="2"/>
  <c r="J46" i="10" s="1"/>
  <c r="C174" i="2"/>
  <c r="C45" i="8" s="1"/>
  <c r="AF171" i="2"/>
  <c r="AJ157" i="2"/>
  <c r="U46" i="10" s="1"/>
  <c r="AN157" i="2"/>
  <c r="Y46" i="10" s="1"/>
  <c r="AR157" i="2"/>
  <c r="AC46" i="10" s="1"/>
  <c r="AF157" i="2"/>
  <c r="Q46" i="10" s="1"/>
  <c r="C160" i="2"/>
  <c r="S157" i="2"/>
  <c r="D46" i="10" s="1"/>
  <c r="P157" i="2"/>
  <c r="K40" i="13"/>
  <c r="T42" i="8" l="1"/>
  <c r="S42" i="8"/>
  <c r="J26" i="15"/>
  <c r="T45" i="8"/>
  <c r="S45" i="8"/>
  <c r="Z38" i="16"/>
  <c r="P26" i="15"/>
  <c r="AC54" i="10"/>
  <c r="AC28" i="15" s="1"/>
  <c r="AA50" i="10"/>
  <c r="AA27" i="15" s="1"/>
  <c r="AA26" i="15" s="1"/>
  <c r="D50" i="10"/>
  <c r="D27" i="15" s="1"/>
  <c r="M54" i="10"/>
  <c r="M28" i="15" s="1"/>
  <c r="Y38" i="16"/>
  <c r="Q39" i="16"/>
  <c r="Q47" i="10"/>
  <c r="G50" i="10"/>
  <c r="G27" i="15" s="1"/>
  <c r="G26" i="15" s="1"/>
  <c r="L38" i="16"/>
  <c r="Y54" i="10"/>
  <c r="Y28" i="15" s="1"/>
  <c r="T38" i="16"/>
  <c r="U54" i="10"/>
  <c r="U28" i="15" s="1"/>
  <c r="W50" i="10"/>
  <c r="W27" i="15" s="1"/>
  <c r="C157" i="2"/>
  <c r="C40" i="8"/>
  <c r="C39" i="8" s="1"/>
  <c r="T39" i="8" s="1"/>
  <c r="C52" i="10"/>
  <c r="C54" i="10" s="1"/>
  <c r="C28" i="15" s="1"/>
  <c r="C43" i="16"/>
  <c r="R157" i="2"/>
  <c r="C46" i="10" s="1"/>
  <c r="C47" i="10"/>
  <c r="C39" i="16"/>
  <c r="C38" i="16" s="1"/>
  <c r="AB54" i="10"/>
  <c r="AB28" i="15" s="1"/>
  <c r="T54" i="10"/>
  <c r="T28" i="15" s="1"/>
  <c r="F54" i="10"/>
  <c r="F28" i="15" s="1"/>
  <c r="P38" i="16"/>
  <c r="P39" i="8"/>
  <c r="O54" i="10"/>
  <c r="O28" i="15" s="1"/>
  <c r="O26" i="15" s="1"/>
  <c r="M50" i="10"/>
  <c r="M27" i="15" s="1"/>
  <c r="M26" i="15" s="1"/>
  <c r="D38" i="16"/>
  <c r="D54" i="10"/>
  <c r="D28" i="15" s="1"/>
  <c r="Y50" i="10"/>
  <c r="Y27" i="15" s="1"/>
  <c r="G38" i="16"/>
  <c r="Q54" i="10"/>
  <c r="Q28" i="15" s="1"/>
  <c r="R38" i="16"/>
  <c r="V54" i="10"/>
  <c r="V28" i="15" s="1"/>
  <c r="H54" i="10"/>
  <c r="H28" i="15" s="1"/>
  <c r="H26" i="15" s="1"/>
  <c r="T50" i="10"/>
  <c r="T27" i="15" s="1"/>
  <c r="I50" i="10"/>
  <c r="I27" i="15" s="1"/>
  <c r="I26" i="15" s="1"/>
  <c r="C41" i="16"/>
  <c r="C49" i="10"/>
  <c r="O38" i="16"/>
  <c r="R50" i="10"/>
  <c r="R27" i="15" s="1"/>
  <c r="I38" i="16"/>
  <c r="Q43" i="16"/>
  <c r="Q52" i="10"/>
  <c r="X54" i="10"/>
  <c r="X28" i="15" s="1"/>
  <c r="J54" i="10"/>
  <c r="J28" i="15" s="1"/>
  <c r="AB48" i="10"/>
  <c r="AB50" i="10" s="1"/>
  <c r="AB27" i="15" s="1"/>
  <c r="AB26" i="15" s="1"/>
  <c r="AB40" i="16"/>
  <c r="AB38" i="16" s="1"/>
  <c r="V38" i="16"/>
  <c r="N38" i="16"/>
  <c r="AA38" i="16"/>
  <c r="J38" i="16"/>
  <c r="R54" i="10"/>
  <c r="R28" i="15" s="1"/>
  <c r="Q49" i="10"/>
  <c r="Q41" i="16"/>
  <c r="AC50" i="10"/>
  <c r="AC27" i="15" s="1"/>
  <c r="AC26" i="15" s="1"/>
  <c r="U50" i="10"/>
  <c r="U27" i="15" s="1"/>
  <c r="F50" i="10"/>
  <c r="F27" i="15" s="1"/>
  <c r="F26" i="15" s="1"/>
  <c r="Z54" i="10"/>
  <c r="Z28" i="15" s="1"/>
  <c r="X50" i="10"/>
  <c r="X27" i="15" s="1"/>
  <c r="W38" i="16"/>
  <c r="Z26" i="15"/>
  <c r="E79" i="4"/>
  <c r="E72" i="4"/>
  <c r="F72" i="4"/>
  <c r="E22" i="4"/>
  <c r="F5" i="7"/>
  <c r="Z35" i="15"/>
  <c r="Z41" i="10"/>
  <c r="Z39" i="10"/>
  <c r="Z38" i="10"/>
  <c r="Z37" i="10"/>
  <c r="Z35" i="10"/>
  <c r="Z34" i="10"/>
  <c r="Z33" i="10"/>
  <c r="Z32" i="10"/>
  <c r="Z30" i="10"/>
  <c r="Z26" i="10"/>
  <c r="Z25" i="10"/>
  <c r="Z22" i="10"/>
  <c r="Z12" i="15" s="1"/>
  <c r="L41" i="10"/>
  <c r="L30" i="10"/>
  <c r="L22" i="10"/>
  <c r="L12" i="15" s="1"/>
  <c r="Z33" i="16"/>
  <c r="Z32" i="16"/>
  <c r="Z31" i="16"/>
  <c r="Z30" i="16"/>
  <c r="Z29" i="16"/>
  <c r="Z28" i="16"/>
  <c r="Z27" i="16"/>
  <c r="Z25" i="16"/>
  <c r="Z22" i="16"/>
  <c r="Z21" i="16"/>
  <c r="L33" i="16"/>
  <c r="H13" i="24"/>
  <c r="G13" i="24"/>
  <c r="H10" i="24"/>
  <c r="H14" i="24" s="1"/>
  <c r="G10" i="24"/>
  <c r="G14" i="24" s="1"/>
  <c r="L82" i="17"/>
  <c r="M82" i="17"/>
  <c r="L55" i="17"/>
  <c r="M55" i="17"/>
  <c r="Q38" i="16" l="1"/>
  <c r="D26" i="15"/>
  <c r="C50" i="10"/>
  <c r="C27" i="15" s="1"/>
  <c r="S39" i="8"/>
  <c r="Q50" i="10"/>
  <c r="Q27" i="15" s="1"/>
  <c r="Y26" i="15"/>
  <c r="Z36" i="10"/>
  <c r="Z19" i="15" s="1"/>
  <c r="Z40" i="10"/>
  <c r="Z20" i="15" s="1"/>
  <c r="Z26" i="16"/>
  <c r="AF184" i="2"/>
  <c r="AL237" i="2"/>
  <c r="AL240" i="2"/>
  <c r="X240" i="2"/>
  <c r="X237" i="2"/>
  <c r="X26" i="15" l="1"/>
  <c r="Z18" i="15"/>
  <c r="J61" i="6"/>
  <c r="K61" i="6"/>
  <c r="W26" i="15" l="1"/>
  <c r="Z29" i="2"/>
  <c r="Z22" i="2"/>
  <c r="Z12" i="2"/>
  <c r="Z53" i="2"/>
  <c r="Z55" i="2"/>
  <c r="Z57" i="2"/>
  <c r="AA262" i="2"/>
  <c r="AA260" i="2"/>
  <c r="L86" i="10" s="1"/>
  <c r="AA259" i="2"/>
  <c r="AA257" i="2"/>
  <c r="AA255" i="2"/>
  <c r="AA252" i="2"/>
  <c r="AA250" i="2"/>
  <c r="AA243" i="2"/>
  <c r="AA240" i="2"/>
  <c r="AA237" i="2"/>
  <c r="AA231" i="2"/>
  <c r="AA229" i="2"/>
  <c r="AA224" i="2"/>
  <c r="AA220" i="2"/>
  <c r="AA218" i="2"/>
  <c r="AA200" i="2"/>
  <c r="AA197" i="2"/>
  <c r="AA193" i="2"/>
  <c r="AA191" i="2"/>
  <c r="AA188" i="2"/>
  <c r="AA186" i="2"/>
  <c r="AA155" i="2"/>
  <c r="AA152" i="2"/>
  <c r="AA150" i="2"/>
  <c r="AA148" i="2" s="1"/>
  <c r="AA147" i="2"/>
  <c r="AA143" i="2"/>
  <c r="AA139" i="2"/>
  <c r="AA134" i="2"/>
  <c r="AA130" i="2"/>
  <c r="AA128" i="2"/>
  <c r="AA109" i="2"/>
  <c r="L25" i="16" s="1"/>
  <c r="AA104" i="2"/>
  <c r="AA95" i="2"/>
  <c r="AA93" i="2"/>
  <c r="AA57" i="2"/>
  <c r="AA53" i="2"/>
  <c r="AA49" i="2"/>
  <c r="AA41" i="2"/>
  <c r="AA39" i="2"/>
  <c r="AA29" i="2"/>
  <c r="AA22" i="2"/>
  <c r="AA17" i="2"/>
  <c r="AA14" i="2"/>
  <c r="AA12" i="2"/>
  <c r="AA91" i="2" l="1"/>
  <c r="L24" i="10" s="1"/>
  <c r="V26" i="15"/>
  <c r="AA8" i="2"/>
  <c r="L15" i="10"/>
  <c r="L14" i="16"/>
  <c r="L29" i="10"/>
  <c r="L31" i="10" s="1"/>
  <c r="L16" i="15" s="1"/>
  <c r="L24" i="16"/>
  <c r="L29" i="16"/>
  <c r="L35" i="10"/>
  <c r="L64" i="10"/>
  <c r="L53" i="16"/>
  <c r="L77" i="10"/>
  <c r="L65" i="16"/>
  <c r="L37" i="10"/>
  <c r="L30" i="16"/>
  <c r="L60" i="10"/>
  <c r="L50" i="16"/>
  <c r="L72" i="10"/>
  <c r="L60" i="16"/>
  <c r="L78" i="10"/>
  <c r="L66" i="16"/>
  <c r="L73" i="16"/>
  <c r="L72" i="16" s="1"/>
  <c r="L87" i="10"/>
  <c r="L48" i="15" s="1"/>
  <c r="L47" i="15" s="1"/>
  <c r="L12" i="16"/>
  <c r="L13" i="10"/>
  <c r="AA55" i="2"/>
  <c r="L16" i="16"/>
  <c r="L17" i="10"/>
  <c r="L25" i="10"/>
  <c r="L21" i="16"/>
  <c r="L33" i="10"/>
  <c r="L27" i="16"/>
  <c r="L38" i="10"/>
  <c r="L31" i="16"/>
  <c r="L51" i="16"/>
  <c r="L61" i="10"/>
  <c r="L38" i="15"/>
  <c r="L57" i="16"/>
  <c r="L69" i="10"/>
  <c r="L61" i="16"/>
  <c r="L73" i="10"/>
  <c r="L80" i="10"/>
  <c r="L44" i="15" s="1"/>
  <c r="L67" i="16"/>
  <c r="L10" i="10"/>
  <c r="L10" i="16"/>
  <c r="L49" i="16"/>
  <c r="L59" i="10"/>
  <c r="AA216" i="2"/>
  <c r="L59" i="16"/>
  <c r="L71" i="10"/>
  <c r="L82" i="10"/>
  <c r="L69" i="16"/>
  <c r="L11" i="16"/>
  <c r="L11" i="10"/>
  <c r="L16" i="10"/>
  <c r="L15" i="16"/>
  <c r="L54" i="16"/>
  <c r="L65" i="10"/>
  <c r="L70" i="16"/>
  <c r="L83" i="10"/>
  <c r="L9" i="10"/>
  <c r="L9" i="16"/>
  <c r="L14" i="10"/>
  <c r="L13" i="16"/>
  <c r="L17" i="16"/>
  <c r="L19" i="10"/>
  <c r="L20" i="10" s="1"/>
  <c r="L11" i="15" s="1"/>
  <c r="AA99" i="2"/>
  <c r="L26" i="10"/>
  <c r="L22" i="16"/>
  <c r="L28" i="16"/>
  <c r="L34" i="10"/>
  <c r="L32" i="16"/>
  <c r="L39" i="10"/>
  <c r="L63" i="10"/>
  <c r="L66" i="10" s="1"/>
  <c r="L34" i="15" s="1"/>
  <c r="L52" i="16"/>
  <c r="L70" i="10"/>
  <c r="L39" i="15"/>
  <c r="L58" i="16"/>
  <c r="AA233" i="2"/>
  <c r="L68" i="16"/>
  <c r="L81" i="10"/>
  <c r="L85" i="10"/>
  <c r="L46" i="15" s="1"/>
  <c r="L71" i="16"/>
  <c r="AA126" i="2"/>
  <c r="AA183" i="2"/>
  <c r="D18" i="4"/>
  <c r="D14" i="4" s="1"/>
  <c r="D15" i="4"/>
  <c r="F46" i="4"/>
  <c r="E46" i="4"/>
  <c r="D46" i="4"/>
  <c r="L8" i="10" l="1"/>
  <c r="AA7" i="2"/>
  <c r="U26" i="15"/>
  <c r="L40" i="10"/>
  <c r="L20" i="15" s="1"/>
  <c r="L62" i="10"/>
  <c r="L33" i="15" s="1"/>
  <c r="L32" i="15" s="1"/>
  <c r="L68" i="10"/>
  <c r="L48" i="16"/>
  <c r="L56" i="16"/>
  <c r="AA176" i="2"/>
  <c r="L57" i="10" s="1"/>
  <c r="L58" i="10"/>
  <c r="L12" i="10"/>
  <c r="L9" i="15" s="1"/>
  <c r="L37" i="15"/>
  <c r="L31" i="15" s="1"/>
  <c r="L18" i="10"/>
  <c r="L10" i="15" s="1"/>
  <c r="L64" i="16"/>
  <c r="L63" i="16" s="1"/>
  <c r="AA232" i="2"/>
  <c r="L75" i="10" s="1"/>
  <c r="L76" i="10"/>
  <c r="L27" i="10"/>
  <c r="L28" i="10" s="1"/>
  <c r="L15" i="15" s="1"/>
  <c r="L14" i="15" s="1"/>
  <c r="L23" i="16"/>
  <c r="L20" i="16" s="1"/>
  <c r="L36" i="10"/>
  <c r="L19" i="15" s="1"/>
  <c r="L8" i="16"/>
  <c r="L84" i="10"/>
  <c r="L45" i="15" s="1"/>
  <c r="L7" i="10"/>
  <c r="L32" i="10"/>
  <c r="L26" i="16"/>
  <c r="L79" i="10"/>
  <c r="L43" i="15" s="1"/>
  <c r="L42" i="15" s="1"/>
  <c r="L41" i="15" s="1"/>
  <c r="E15" i="13"/>
  <c r="L18" i="15" l="1"/>
  <c r="L7" i="16"/>
  <c r="T26" i="15"/>
  <c r="L89" i="10"/>
  <c r="L8" i="15"/>
  <c r="L7" i="15" s="1"/>
  <c r="L47" i="16"/>
  <c r="AA263" i="2"/>
  <c r="F13" i="24"/>
  <c r="F10" i="24"/>
  <c r="H31" i="24"/>
  <c r="G31" i="24"/>
  <c r="F31" i="24"/>
  <c r="F24" i="24"/>
  <c r="F17" i="24"/>
  <c r="H33" i="24"/>
  <c r="S26" i="15" l="1"/>
  <c r="L50" i="15"/>
  <c r="L75" i="16"/>
  <c r="F14" i="24"/>
  <c r="F33" i="24" s="1"/>
  <c r="G33" i="24"/>
  <c r="R26" i="15" l="1"/>
  <c r="K12" i="2"/>
  <c r="F53" i="2"/>
  <c r="E53" i="2"/>
  <c r="D53" i="2"/>
  <c r="Q53" i="2"/>
  <c r="P53" i="2"/>
  <c r="O53" i="2"/>
  <c r="N53" i="2"/>
  <c r="M53" i="2"/>
  <c r="L53" i="2"/>
  <c r="K53" i="2"/>
  <c r="J53" i="2"/>
  <c r="I53" i="2"/>
  <c r="H53" i="2"/>
  <c r="G53" i="2"/>
  <c r="Q26" i="15" l="1"/>
  <c r="G57" i="2"/>
  <c r="C261" i="2"/>
  <c r="E20" i="17" l="1"/>
  <c r="J15" i="13" l="1"/>
  <c r="J19" i="13" s="1"/>
  <c r="K20" i="17"/>
  <c r="K29" i="17" s="1"/>
  <c r="M71" i="8" l="1"/>
  <c r="M25" i="8"/>
  <c r="M24" i="8"/>
  <c r="M17" i="8"/>
  <c r="M262" i="2"/>
  <c r="M260" i="2" s="1"/>
  <c r="M259" i="2"/>
  <c r="M72" i="8" s="1"/>
  <c r="M257" i="2"/>
  <c r="M255" i="2"/>
  <c r="M70" i="8" s="1"/>
  <c r="M252" i="2"/>
  <c r="M69" i="8" s="1"/>
  <c r="M250" i="2"/>
  <c r="M68" i="8" s="1"/>
  <c r="M243" i="2"/>
  <c r="M67" i="8" s="1"/>
  <c r="M240" i="2"/>
  <c r="M237" i="2"/>
  <c r="M65" i="8" s="1"/>
  <c r="M231" i="2"/>
  <c r="M62" i="8" s="1"/>
  <c r="M229" i="2"/>
  <c r="M61" i="8" s="1"/>
  <c r="M224" i="2"/>
  <c r="M60" i="8" s="1"/>
  <c r="M220" i="2"/>
  <c r="M59" i="8" s="1"/>
  <c r="M218" i="2"/>
  <c r="M58" i="8" s="1"/>
  <c r="M200" i="2"/>
  <c r="M55" i="8" s="1"/>
  <c r="M197" i="2"/>
  <c r="M54" i="8" s="1"/>
  <c r="M193" i="2"/>
  <c r="M53" i="8" s="1"/>
  <c r="M191" i="2"/>
  <c r="M52" i="8" s="1"/>
  <c r="M188" i="2"/>
  <c r="M51" i="8" s="1"/>
  <c r="M186" i="2"/>
  <c r="M50" i="8" s="1"/>
  <c r="M152" i="2"/>
  <c r="M36" i="8" s="1"/>
  <c r="M150" i="2"/>
  <c r="M148" i="2" s="1"/>
  <c r="M147" i="2"/>
  <c r="M33" i="8" s="1"/>
  <c r="M143" i="2"/>
  <c r="M32" i="8" s="1"/>
  <c r="M139" i="2"/>
  <c r="M31" i="8" s="1"/>
  <c r="M134" i="2"/>
  <c r="M30" i="8" s="1"/>
  <c r="M130" i="2"/>
  <c r="M29" i="8" s="1"/>
  <c r="M128" i="2"/>
  <c r="M28" i="8" s="1"/>
  <c r="M109" i="2"/>
  <c r="M26" i="8" s="1"/>
  <c r="M95" i="2"/>
  <c r="M99" i="2" s="1"/>
  <c r="M23" i="8" s="1"/>
  <c r="M93" i="2"/>
  <c r="M57" i="2"/>
  <c r="M19" i="8" s="1"/>
  <c r="M55" i="2"/>
  <c r="M18" i="8" s="1"/>
  <c r="M49" i="2"/>
  <c r="M16" i="8" s="1"/>
  <c r="M41" i="2"/>
  <c r="M15" i="8" s="1"/>
  <c r="M39" i="2"/>
  <c r="M14" i="8" s="1"/>
  <c r="M29" i="2"/>
  <c r="M13" i="8" s="1"/>
  <c r="M22" i="2"/>
  <c r="M12" i="8" s="1"/>
  <c r="M17" i="2"/>
  <c r="M14" i="2"/>
  <c r="M10" i="8" s="1"/>
  <c r="M12" i="2"/>
  <c r="M9" i="8" s="1"/>
  <c r="M37" i="6"/>
  <c r="K26" i="6"/>
  <c r="K29" i="6" s="1"/>
  <c r="J38" i="6" s="1"/>
  <c r="M91" i="2" l="1"/>
  <c r="M21" i="8"/>
  <c r="M8" i="2"/>
  <c r="M7" i="2" s="1"/>
  <c r="M233" i="2"/>
  <c r="M232" i="2" s="1"/>
  <c r="M22" i="8"/>
  <c r="M20" i="8" s="1"/>
  <c r="M74" i="8"/>
  <c r="M73" i="8" s="1"/>
  <c r="M66" i="8"/>
  <c r="M64" i="8" s="1"/>
  <c r="M63" i="8" s="1"/>
  <c r="M155" i="2"/>
  <c r="M37" i="8" s="1"/>
  <c r="M35" i="8"/>
  <c r="M34" i="8" s="1"/>
  <c r="M216" i="2"/>
  <c r="M11" i="8"/>
  <c r="M8" i="8" s="1"/>
  <c r="M57" i="8"/>
  <c r="M49" i="8"/>
  <c r="M126" i="2"/>
  <c r="M27" i="8"/>
  <c r="M183" i="2"/>
  <c r="M176" i="2" s="1"/>
  <c r="F118" i="7"/>
  <c r="F117" i="7" s="1"/>
  <c r="F115" i="7"/>
  <c r="F114" i="7" s="1"/>
  <c r="F111" i="7"/>
  <c r="F109" i="7"/>
  <c r="F107" i="7"/>
  <c r="F106" i="7" s="1"/>
  <c r="F104" i="7"/>
  <c r="F103" i="7" s="1"/>
  <c r="F100" i="7" s="1"/>
  <c r="F96" i="7"/>
  <c r="F94" i="7"/>
  <c r="F91" i="7"/>
  <c r="F89" i="7"/>
  <c r="F81" i="7"/>
  <c r="F79" i="7"/>
  <c r="F75" i="7"/>
  <c r="F73" i="7"/>
  <c r="F68" i="7"/>
  <c r="F67" i="7" s="1"/>
  <c r="F64" i="7"/>
  <c r="F63" i="7" s="1"/>
  <c r="F62" i="7" s="1"/>
  <c r="F57" i="7"/>
  <c r="F56" i="7" s="1"/>
  <c r="F51" i="7"/>
  <c r="F49" i="7"/>
  <c r="F40" i="7"/>
  <c r="F38" i="7"/>
  <c r="F28" i="7"/>
  <c r="F21" i="7"/>
  <c r="F16" i="7"/>
  <c r="F12" i="7"/>
  <c r="F10" i="7"/>
  <c r="F15" i="4"/>
  <c r="L12" i="2"/>
  <c r="F113" i="7" l="1"/>
  <c r="M7" i="8"/>
  <c r="M48" i="8"/>
  <c r="F48" i="7"/>
  <c r="F72" i="7"/>
  <c r="M263" i="2"/>
  <c r="F78" i="7"/>
  <c r="F71" i="7" s="1"/>
  <c r="F15" i="7"/>
  <c r="F4" i="7"/>
  <c r="F110" i="4"/>
  <c r="F109" i="4" s="1"/>
  <c r="F107" i="4"/>
  <c r="F102" i="4"/>
  <c r="F101" i="4" s="1"/>
  <c r="F99" i="4"/>
  <c r="F96" i="4" s="1"/>
  <c r="F95" i="4" s="1"/>
  <c r="F97" i="4"/>
  <c r="F93" i="4"/>
  <c r="F92" i="4" s="1"/>
  <c r="F91" i="4" s="1"/>
  <c r="F88" i="4"/>
  <c r="F87" i="4" s="1"/>
  <c r="F86" i="4" s="1"/>
  <c r="F84" i="4"/>
  <c r="F83" i="4" s="1"/>
  <c r="F81" i="4"/>
  <c r="F79" i="4"/>
  <c r="F77" i="4"/>
  <c r="F76" i="4" s="1"/>
  <c r="F70" i="4"/>
  <c r="F69" i="4" s="1"/>
  <c r="F67" i="4"/>
  <c r="F66" i="4" s="1"/>
  <c r="F61" i="4"/>
  <c r="F60" i="4" s="1"/>
  <c r="F59" i="4" s="1"/>
  <c r="F57" i="4"/>
  <c r="F51" i="4"/>
  <c r="F50" i="4" s="1"/>
  <c r="F48" i="4"/>
  <c r="F43" i="4"/>
  <c r="F39" i="4"/>
  <c r="F37" i="4"/>
  <c r="F35" i="4"/>
  <c r="F33" i="4"/>
  <c r="F27" i="4"/>
  <c r="F22" i="4"/>
  <c r="F18" i="4"/>
  <c r="F14" i="4"/>
  <c r="F12" i="4"/>
  <c r="F11" i="4" s="1"/>
  <c r="F9" i="4"/>
  <c r="F8" i="4"/>
  <c r="F6" i="4"/>
  <c r="F5" i="4" s="1"/>
  <c r="M75" i="8" l="1"/>
  <c r="F32" i="4"/>
  <c r="F106" i="4"/>
  <c r="F105" i="4" s="1"/>
  <c r="F21" i="4"/>
  <c r="F42" i="4"/>
  <c r="F41" i="4" s="1"/>
  <c r="F3" i="7"/>
  <c r="F120" i="7" s="1"/>
  <c r="F90" i="4"/>
  <c r="F65" i="4"/>
  <c r="F75" i="4"/>
  <c r="E118" i="7"/>
  <c r="E117" i="7" s="1"/>
  <c r="E115" i="7"/>
  <c r="E114" i="7" s="1"/>
  <c r="E111" i="7"/>
  <c r="E109" i="7"/>
  <c r="E107" i="7"/>
  <c r="E104" i="7"/>
  <c r="E103" i="7" s="1"/>
  <c r="E100" i="7" s="1"/>
  <c r="E96" i="7"/>
  <c r="E94" i="7"/>
  <c r="E91" i="7"/>
  <c r="E89" i="7"/>
  <c r="E81" i="7"/>
  <c r="E79" i="7"/>
  <c r="E75" i="7"/>
  <c r="E73" i="7"/>
  <c r="E68" i="7"/>
  <c r="E67" i="7" s="1"/>
  <c r="E64" i="7"/>
  <c r="E63" i="7" s="1"/>
  <c r="E62" i="7" s="1"/>
  <c r="E57" i="7"/>
  <c r="E56" i="7" s="1"/>
  <c r="E51" i="7"/>
  <c r="E49" i="7"/>
  <c r="E40" i="7"/>
  <c r="E38" i="7"/>
  <c r="E28" i="7"/>
  <c r="E21" i="7"/>
  <c r="E16" i="7"/>
  <c r="E12" i="7"/>
  <c r="E10" i="7"/>
  <c r="E5" i="7"/>
  <c r="E110" i="4"/>
  <c r="E109" i="4" s="1"/>
  <c r="E107" i="4"/>
  <c r="E102" i="4"/>
  <c r="E101" i="4"/>
  <c r="E99" i="4"/>
  <c r="E97" i="4"/>
  <c r="E93" i="4"/>
  <c r="E92" i="4"/>
  <c r="E91" i="4" s="1"/>
  <c r="E88" i="4"/>
  <c r="E87" i="4" s="1"/>
  <c r="E86" i="4" s="1"/>
  <c r="E84" i="4"/>
  <c r="E83" i="4"/>
  <c r="E81" i="4"/>
  <c r="E77" i="4"/>
  <c r="E70" i="4"/>
  <c r="E67" i="4"/>
  <c r="E66" i="4" s="1"/>
  <c r="E61" i="4"/>
  <c r="E60" i="4" s="1"/>
  <c r="E59" i="4" s="1"/>
  <c r="E57" i="4"/>
  <c r="E51" i="4"/>
  <c r="E50" i="4" s="1"/>
  <c r="E48" i="4"/>
  <c r="E43" i="4"/>
  <c r="E39" i="4"/>
  <c r="E37" i="4"/>
  <c r="E35" i="4"/>
  <c r="E33" i="4"/>
  <c r="E27" i="4"/>
  <c r="E21" i="4"/>
  <c r="E18" i="4"/>
  <c r="E15" i="4"/>
  <c r="E12" i="4"/>
  <c r="E11" i="4"/>
  <c r="E9" i="4"/>
  <c r="E8" i="4" s="1"/>
  <c r="E6" i="4"/>
  <c r="E5" i="4"/>
  <c r="E42" i="4" l="1"/>
  <c r="E96" i="4"/>
  <c r="E95" i="4" s="1"/>
  <c r="E72" i="7"/>
  <c r="F4" i="4"/>
  <c r="E14" i="4"/>
  <c r="E48" i="7"/>
  <c r="E41" i="4"/>
  <c r="E76" i="4"/>
  <c r="E75" i="4" s="1"/>
  <c r="E106" i="4"/>
  <c r="E105" i="4" s="1"/>
  <c r="E69" i="4"/>
  <c r="E65" i="4" s="1"/>
  <c r="E90" i="4"/>
  <c r="E32" i="4"/>
  <c r="E4" i="7"/>
  <c r="E113" i="7"/>
  <c r="E78" i="7"/>
  <c r="E106" i="7"/>
  <c r="F3" i="4"/>
  <c r="F112" i="4" s="1"/>
  <c r="F115" i="4" s="1"/>
  <c r="E15" i="7"/>
  <c r="E4" i="4"/>
  <c r="O15" i="13"/>
  <c r="O19" i="13" s="1"/>
  <c r="N15" i="13"/>
  <c r="N19" i="13" s="1"/>
  <c r="M15" i="13"/>
  <c r="M19" i="13" s="1"/>
  <c r="L15" i="13"/>
  <c r="L19" i="13" s="1"/>
  <c r="K15" i="13"/>
  <c r="K19" i="13" s="1"/>
  <c r="I15" i="13"/>
  <c r="I19" i="13" s="1"/>
  <c r="H15" i="13"/>
  <c r="H19" i="13" s="1"/>
  <c r="G15" i="13"/>
  <c r="G19" i="13" s="1"/>
  <c r="F15" i="13"/>
  <c r="F19" i="13" s="1"/>
  <c r="E19" i="13"/>
  <c r="D15" i="13"/>
  <c r="D19" i="13" s="1"/>
  <c r="C15" i="13"/>
  <c r="C19" i="13" s="1"/>
  <c r="B15" i="13"/>
  <c r="B19" i="13" s="1"/>
  <c r="N20" i="17"/>
  <c r="N29" i="17" s="1"/>
  <c r="M20" i="17"/>
  <c r="M29" i="17" s="1"/>
  <c r="L20" i="17"/>
  <c r="L29" i="17" s="1"/>
  <c r="J20" i="17"/>
  <c r="J29" i="17" s="1"/>
  <c r="I20" i="17"/>
  <c r="I29" i="17" s="1"/>
  <c r="H20" i="17"/>
  <c r="H29" i="17" s="1"/>
  <c r="G20" i="17"/>
  <c r="G29" i="17" s="1"/>
  <c r="F20" i="17"/>
  <c r="F29" i="17" s="1"/>
  <c r="E29" i="17"/>
  <c r="D20" i="17"/>
  <c r="D29" i="17" s="1"/>
  <c r="C20" i="17"/>
  <c r="C29" i="17" s="1"/>
  <c r="B20" i="17"/>
  <c r="B29" i="17" s="1"/>
  <c r="E3" i="7" l="1"/>
  <c r="E71" i="7"/>
  <c r="E3" i="4"/>
  <c r="E112" i="4" s="1"/>
  <c r="E115" i="4" s="1"/>
  <c r="AF10" i="2"/>
  <c r="R10" i="2"/>
  <c r="C10" i="2"/>
  <c r="E120" i="7" l="1"/>
  <c r="N26" i="6"/>
  <c r="M26" i="6"/>
  <c r="L26" i="6"/>
  <c r="J26" i="6"/>
  <c r="I26" i="6"/>
  <c r="H26" i="6"/>
  <c r="G26" i="6"/>
  <c r="F26" i="6"/>
  <c r="E26" i="6"/>
  <c r="D26" i="6"/>
  <c r="C26" i="6"/>
  <c r="B26" i="6"/>
  <c r="H38" i="6" l="1"/>
  <c r="J88" i="6"/>
  <c r="O88" i="6"/>
  <c r="M88" i="6"/>
  <c r="L88" i="6"/>
  <c r="I88" i="6"/>
  <c r="H88" i="6"/>
  <c r="G88" i="6"/>
  <c r="E88" i="6"/>
  <c r="D88" i="6"/>
  <c r="C88" i="6"/>
  <c r="B88" i="6"/>
  <c r="B89" i="6" l="1"/>
  <c r="C26" i="15" l="1"/>
  <c r="O29" i="6"/>
  <c r="F29" i="6"/>
  <c r="C29" i="6"/>
  <c r="M29" i="6"/>
  <c r="L29" i="6"/>
  <c r="J29" i="6"/>
  <c r="I29" i="6"/>
  <c r="H29" i="6"/>
  <c r="G29" i="6"/>
  <c r="E29" i="6"/>
  <c r="B38" i="6" s="1"/>
  <c r="D29" i="6"/>
  <c r="B29" i="6"/>
  <c r="H37" i="6" l="1"/>
  <c r="B36" i="6"/>
  <c r="B37" i="6"/>
  <c r="A27" i="6"/>
  <c r="O62" i="13" l="1"/>
  <c r="M62" i="13"/>
  <c r="L62" i="13"/>
  <c r="J62" i="13"/>
  <c r="I62" i="13"/>
  <c r="H62" i="13"/>
  <c r="G62" i="13"/>
  <c r="E62" i="13"/>
  <c r="D62" i="13"/>
  <c r="C62" i="13"/>
  <c r="B62" i="13"/>
  <c r="B63" i="13" l="1"/>
  <c r="AR252" i="2"/>
  <c r="AQ252" i="2"/>
  <c r="AP252" i="2"/>
  <c r="AO252" i="2"/>
  <c r="AN252" i="2"/>
  <c r="AM252" i="2"/>
  <c r="AL252" i="2"/>
  <c r="AK252" i="2"/>
  <c r="AJ252" i="2"/>
  <c r="AI252" i="2"/>
  <c r="AG252" i="2"/>
  <c r="AR250" i="2"/>
  <c r="AQ250" i="2"/>
  <c r="AP250" i="2"/>
  <c r="AO250" i="2"/>
  <c r="AN250" i="2"/>
  <c r="AM250" i="2"/>
  <c r="AL250" i="2"/>
  <c r="AK250" i="2"/>
  <c r="AJ250" i="2"/>
  <c r="AI250" i="2"/>
  <c r="AG250" i="2"/>
  <c r="AR243" i="2"/>
  <c r="AQ243" i="2"/>
  <c r="AP243" i="2"/>
  <c r="AO243" i="2"/>
  <c r="AN243" i="2"/>
  <c r="AM243" i="2"/>
  <c r="AL243" i="2"/>
  <c r="AK243" i="2"/>
  <c r="AJ243" i="2"/>
  <c r="AI243" i="2"/>
  <c r="AG243" i="2"/>
  <c r="AR240" i="2"/>
  <c r="AQ240" i="2"/>
  <c r="AP240" i="2"/>
  <c r="AO240" i="2"/>
  <c r="AN240" i="2"/>
  <c r="AM240" i="2"/>
  <c r="AK240" i="2"/>
  <c r="AJ240" i="2"/>
  <c r="AI240" i="2"/>
  <c r="AG240" i="2"/>
  <c r="AR237" i="2"/>
  <c r="AQ237" i="2"/>
  <c r="AP237" i="2"/>
  <c r="AO237" i="2"/>
  <c r="AN237" i="2"/>
  <c r="AM237" i="2"/>
  <c r="AK237" i="2"/>
  <c r="AJ237" i="2"/>
  <c r="AI237" i="2"/>
  <c r="AG237" i="2"/>
  <c r="AR200" i="2"/>
  <c r="AQ200" i="2"/>
  <c r="AP200" i="2"/>
  <c r="AO200" i="2"/>
  <c r="AN200" i="2"/>
  <c r="AM200" i="2"/>
  <c r="AL200" i="2"/>
  <c r="AK200" i="2"/>
  <c r="AJ200" i="2"/>
  <c r="AI200" i="2"/>
  <c r="AG200" i="2"/>
  <c r="AR197" i="2"/>
  <c r="AQ197" i="2"/>
  <c r="AP197" i="2"/>
  <c r="AO197" i="2"/>
  <c r="AN197" i="2"/>
  <c r="AM197" i="2"/>
  <c r="AL197" i="2"/>
  <c r="AK197" i="2"/>
  <c r="AJ197" i="2"/>
  <c r="AI197" i="2"/>
  <c r="AG197" i="2"/>
  <c r="AR193" i="2"/>
  <c r="AQ193" i="2"/>
  <c r="AP193" i="2"/>
  <c r="AO193" i="2"/>
  <c r="AN193" i="2"/>
  <c r="AM193" i="2"/>
  <c r="AL193" i="2"/>
  <c r="AK193" i="2"/>
  <c r="AJ193" i="2"/>
  <c r="AI193" i="2"/>
  <c r="AG193" i="2"/>
  <c r="AR191" i="2"/>
  <c r="AQ191" i="2"/>
  <c r="AP191" i="2"/>
  <c r="AO191" i="2"/>
  <c r="AN191" i="2"/>
  <c r="AM191" i="2"/>
  <c r="AL191" i="2"/>
  <c r="AK191" i="2"/>
  <c r="AJ191" i="2"/>
  <c r="AI191" i="2"/>
  <c r="AG191" i="2"/>
  <c r="AR188" i="2"/>
  <c r="AP188" i="2"/>
  <c r="AO188" i="2"/>
  <c r="AN188" i="2"/>
  <c r="AM188" i="2"/>
  <c r="AL188" i="2"/>
  <c r="AK188" i="2"/>
  <c r="AJ188" i="2"/>
  <c r="AI188" i="2"/>
  <c r="AG188" i="2"/>
  <c r="AR186" i="2"/>
  <c r="AQ186" i="2"/>
  <c r="AQ188" i="2" s="1"/>
  <c r="AP186" i="2"/>
  <c r="AO186" i="2"/>
  <c r="AN186" i="2"/>
  <c r="AM186" i="2"/>
  <c r="AL186" i="2"/>
  <c r="AK186" i="2"/>
  <c r="AJ186" i="2"/>
  <c r="AI186" i="2"/>
  <c r="AG186" i="2"/>
  <c r="AN143" i="2"/>
  <c r="AL143" i="2"/>
  <c r="AN139" i="2"/>
  <c r="AL139" i="2"/>
  <c r="AN134" i="2"/>
  <c r="AM134" i="2"/>
  <c r="AM139" i="2" s="1"/>
  <c r="AL134" i="2"/>
  <c r="AN130" i="2"/>
  <c r="AL130" i="2"/>
  <c r="AN128" i="2"/>
  <c r="AM128" i="2"/>
  <c r="AL128" i="2"/>
  <c r="AL107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R99" i="2"/>
  <c r="AL99" i="2"/>
  <c r="AG99" i="2"/>
  <c r="AR95" i="2"/>
  <c r="AQ95" i="2"/>
  <c r="AQ99" i="2" s="1"/>
  <c r="AP95" i="2"/>
  <c r="AP99" i="2" s="1"/>
  <c r="AO95" i="2"/>
  <c r="AN95" i="2"/>
  <c r="AN99" i="2" s="1"/>
  <c r="AM95" i="2"/>
  <c r="AM99" i="2" s="1"/>
  <c r="AL95" i="2"/>
  <c r="AK95" i="2"/>
  <c r="AK99" i="2" s="1"/>
  <c r="AJ95" i="2"/>
  <c r="AJ99" i="2" s="1"/>
  <c r="AI95" i="2"/>
  <c r="AI99" i="2" s="1"/>
  <c r="AG95" i="2"/>
  <c r="AR93" i="2"/>
  <c r="AQ93" i="2"/>
  <c r="AP93" i="2"/>
  <c r="AO93" i="2"/>
  <c r="AN93" i="2"/>
  <c r="AM93" i="2"/>
  <c r="AL93" i="2"/>
  <c r="AK93" i="2"/>
  <c r="AJ93" i="2"/>
  <c r="AI93" i="2"/>
  <c r="AG93" i="2"/>
  <c r="AR57" i="2"/>
  <c r="AQ57" i="2"/>
  <c r="AP57" i="2"/>
  <c r="AO57" i="2"/>
  <c r="AN57" i="2"/>
  <c r="AM57" i="2"/>
  <c r="AL57" i="2"/>
  <c r="AK57" i="2"/>
  <c r="AJ57" i="2"/>
  <c r="AI57" i="2"/>
  <c r="AG57" i="2"/>
  <c r="AM55" i="2"/>
  <c r="AL55" i="2"/>
  <c r="AK55" i="2"/>
  <c r="AG55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R49" i="2"/>
  <c r="AR55" i="2" s="1"/>
  <c r="AQ49" i="2"/>
  <c r="AQ55" i="2" s="1"/>
  <c r="AP49" i="2"/>
  <c r="AP55" i="2" s="1"/>
  <c r="AO49" i="2"/>
  <c r="AN49" i="2"/>
  <c r="AN55" i="2" s="1"/>
  <c r="AM49" i="2"/>
  <c r="AL49" i="2"/>
  <c r="AK49" i="2"/>
  <c r="AJ49" i="2"/>
  <c r="AJ55" i="2" s="1"/>
  <c r="AI49" i="2"/>
  <c r="AI55" i="2" s="1"/>
  <c r="AH49" i="2"/>
  <c r="AG4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Y22" i="2"/>
  <c r="V186" i="2"/>
  <c r="R154" i="2"/>
  <c r="Z9" i="10" l="1"/>
  <c r="Z9" i="16"/>
  <c r="Z10" i="10"/>
  <c r="Z10" i="16"/>
  <c r="Z11" i="10"/>
  <c r="Z11" i="16"/>
  <c r="Z13" i="10"/>
  <c r="Z12" i="16"/>
  <c r="Z14" i="10"/>
  <c r="Z13" i="16"/>
  <c r="AO55" i="2"/>
  <c r="Z17" i="10"/>
  <c r="Z16" i="16"/>
  <c r="Z19" i="10"/>
  <c r="Z20" i="10" s="1"/>
  <c r="Z11" i="15" s="1"/>
  <c r="Z17" i="16"/>
  <c r="Z49" i="16"/>
  <c r="Z59" i="10"/>
  <c r="Z63" i="10"/>
  <c r="Z52" i="16"/>
  <c r="Z77" i="10"/>
  <c r="Z65" i="16"/>
  <c r="Z68" i="16"/>
  <c r="Z81" i="10"/>
  <c r="AO99" i="2"/>
  <c r="Z29" i="10"/>
  <c r="Z31" i="10" s="1"/>
  <c r="Z16" i="15" s="1"/>
  <c r="Z24" i="16"/>
  <c r="Z51" i="16"/>
  <c r="Z61" i="10"/>
  <c r="Z80" i="10"/>
  <c r="Z44" i="15" s="1"/>
  <c r="Z67" i="16"/>
  <c r="Z65" i="10"/>
  <c r="Z54" i="16"/>
  <c r="Z66" i="16"/>
  <c r="Z78" i="10"/>
  <c r="Z60" i="10"/>
  <c r="Z50" i="16"/>
  <c r="Z64" i="10"/>
  <c r="Z53" i="16"/>
  <c r="Z82" i="10"/>
  <c r="Z69" i="16"/>
  <c r="D22" i="4"/>
  <c r="Z79" i="10" l="1"/>
  <c r="Z43" i="15" s="1"/>
  <c r="Z48" i="16"/>
  <c r="Z66" i="10"/>
  <c r="Z34" i="15" s="1"/>
  <c r="Z62" i="10"/>
  <c r="Z33" i="15" s="1"/>
  <c r="Z32" i="15" s="1"/>
  <c r="Z12" i="10"/>
  <c r="Z9" i="15" s="1"/>
  <c r="M32" i="16"/>
  <c r="N32" i="16"/>
  <c r="O32" i="16"/>
  <c r="P32" i="16"/>
  <c r="R32" i="16"/>
  <c r="T32" i="16"/>
  <c r="U32" i="16"/>
  <c r="V32" i="16"/>
  <c r="AA32" i="16"/>
  <c r="AB32" i="16"/>
  <c r="AC32" i="16"/>
  <c r="AD32" i="16"/>
  <c r="D32" i="16"/>
  <c r="F32" i="16"/>
  <c r="G32" i="16"/>
  <c r="H32" i="16"/>
  <c r="G39" i="10"/>
  <c r="H39" i="10"/>
  <c r="M39" i="10"/>
  <c r="N39" i="10"/>
  <c r="O39" i="10"/>
  <c r="P39" i="10"/>
  <c r="R39" i="10"/>
  <c r="S39" i="10"/>
  <c r="T39" i="10"/>
  <c r="U39" i="10"/>
  <c r="V39" i="10"/>
  <c r="AA39" i="10"/>
  <c r="AB39" i="10"/>
  <c r="AC39" i="10"/>
  <c r="AD39" i="10"/>
  <c r="F39" i="10"/>
  <c r="D39" i="10"/>
  <c r="AM147" i="2" l="1"/>
  <c r="AN147" i="2"/>
  <c r="AL147" i="2"/>
  <c r="Z147" i="2"/>
  <c r="Y147" i="2"/>
  <c r="X147" i="2"/>
  <c r="X39" i="10" l="1"/>
  <c r="X32" i="16"/>
  <c r="W39" i="10"/>
  <c r="W32" i="16"/>
  <c r="J39" i="10"/>
  <c r="J32" i="16"/>
  <c r="K32" i="16"/>
  <c r="K39" i="10"/>
  <c r="I32" i="16"/>
  <c r="I39" i="10"/>
  <c r="Y39" i="10"/>
  <c r="Y32" i="16"/>
  <c r="D5" i="7"/>
  <c r="I250" i="2" l="1"/>
  <c r="F262" i="2" l="1"/>
  <c r="E74" i="8" l="1"/>
  <c r="E73" i="8" s="1"/>
  <c r="Q74" i="8"/>
  <c r="Q73" i="8" s="1"/>
  <c r="E65" i="8"/>
  <c r="E66" i="8"/>
  <c r="E67" i="8"/>
  <c r="E68" i="8"/>
  <c r="E69" i="8"/>
  <c r="E70" i="8"/>
  <c r="D71" i="8"/>
  <c r="E71" i="8"/>
  <c r="F71" i="8"/>
  <c r="G71" i="8"/>
  <c r="H71" i="8"/>
  <c r="I71" i="8"/>
  <c r="J71" i="8"/>
  <c r="K71" i="8"/>
  <c r="L71" i="8"/>
  <c r="N71" i="8"/>
  <c r="O71" i="8"/>
  <c r="P71" i="8"/>
  <c r="Q71" i="8"/>
  <c r="E72" i="8"/>
  <c r="E58" i="8"/>
  <c r="Q58" i="8"/>
  <c r="E59" i="8"/>
  <c r="Q59" i="8"/>
  <c r="E60" i="8"/>
  <c r="Q60" i="8"/>
  <c r="E61" i="8"/>
  <c r="Q61" i="8"/>
  <c r="E62" i="8"/>
  <c r="Q62" i="8"/>
  <c r="E50" i="8"/>
  <c r="E51" i="8"/>
  <c r="E52" i="8"/>
  <c r="E53" i="8"/>
  <c r="E54" i="8"/>
  <c r="E37" i="8"/>
  <c r="E36" i="8"/>
  <c r="E35" i="8"/>
  <c r="N28" i="8"/>
  <c r="O28" i="8"/>
  <c r="P28" i="8"/>
  <c r="Q28" i="8"/>
  <c r="K29" i="8"/>
  <c r="N29" i="8"/>
  <c r="O29" i="8"/>
  <c r="P29" i="8"/>
  <c r="Q29" i="8"/>
  <c r="N30" i="8"/>
  <c r="O30" i="8"/>
  <c r="P30" i="8"/>
  <c r="Q30" i="8"/>
  <c r="N31" i="8"/>
  <c r="O31" i="8"/>
  <c r="P31" i="8"/>
  <c r="Q31" i="8"/>
  <c r="J32" i="8"/>
  <c r="K32" i="8"/>
  <c r="N32" i="8"/>
  <c r="O32" i="8"/>
  <c r="P32" i="8"/>
  <c r="Q32" i="8"/>
  <c r="J33" i="8"/>
  <c r="N33" i="8"/>
  <c r="O33" i="8"/>
  <c r="P33" i="8"/>
  <c r="Q33" i="8"/>
  <c r="K24" i="8"/>
  <c r="L24" i="8"/>
  <c r="N24" i="8"/>
  <c r="O24" i="8"/>
  <c r="P24" i="8"/>
  <c r="J25" i="8"/>
  <c r="K25" i="8"/>
  <c r="L25" i="8"/>
  <c r="N25" i="8"/>
  <c r="O25" i="8"/>
  <c r="P25" i="8"/>
  <c r="Q25" i="8"/>
  <c r="R27" i="8"/>
  <c r="R34" i="8"/>
  <c r="D32" i="8"/>
  <c r="E32" i="8"/>
  <c r="F32" i="8"/>
  <c r="G32" i="8"/>
  <c r="H32" i="8"/>
  <c r="D31" i="8"/>
  <c r="E31" i="8"/>
  <c r="F31" i="8"/>
  <c r="G31" i="8"/>
  <c r="H31" i="8"/>
  <c r="D30" i="8"/>
  <c r="E30" i="8"/>
  <c r="F30" i="8"/>
  <c r="G30" i="8"/>
  <c r="H30" i="8"/>
  <c r="D29" i="8"/>
  <c r="E29" i="8"/>
  <c r="F29" i="8"/>
  <c r="G29" i="8"/>
  <c r="H29" i="8"/>
  <c r="P27" i="8" l="1"/>
  <c r="O27" i="8"/>
  <c r="N27" i="8"/>
  <c r="E34" i="8"/>
  <c r="Q27" i="8"/>
  <c r="H33" i="8"/>
  <c r="G33" i="8"/>
  <c r="F33" i="8"/>
  <c r="E33" i="8"/>
  <c r="D33" i="8"/>
  <c r="I147" i="2" l="1"/>
  <c r="I33" i="8" s="1"/>
  <c r="L147" i="2" l="1"/>
  <c r="L33" i="8" s="1"/>
  <c r="AE126" i="2"/>
  <c r="AD126" i="2"/>
  <c r="AC126" i="2"/>
  <c r="AB126" i="2"/>
  <c r="AG126" i="2"/>
  <c r="S126" i="2"/>
  <c r="D126" i="2"/>
  <c r="AR155" i="2"/>
  <c r="AL155" i="2"/>
  <c r="AG155" i="2"/>
  <c r="AE155" i="2"/>
  <c r="X155" i="2"/>
  <c r="S155" i="2"/>
  <c r="Q155" i="2"/>
  <c r="Q37" i="8" s="1"/>
  <c r="J155" i="2"/>
  <c r="J37" i="8" s="1"/>
  <c r="I155" i="2"/>
  <c r="I37" i="8" s="1"/>
  <c r="D155" i="2"/>
  <c r="D37" i="8" s="1"/>
  <c r="AF154" i="2"/>
  <c r="C154" i="2"/>
  <c r="AF153" i="2"/>
  <c r="R153" i="2"/>
  <c r="C153" i="2"/>
  <c r="AR152" i="2"/>
  <c r="AQ152" i="2"/>
  <c r="AQ155" i="2" s="1"/>
  <c r="AP152" i="2"/>
  <c r="AP155" i="2" s="1"/>
  <c r="AO152" i="2"/>
  <c r="AO155" i="2" s="1"/>
  <c r="AN152" i="2"/>
  <c r="AN155" i="2" s="1"/>
  <c r="AM152" i="2"/>
  <c r="AM155" i="2" s="1"/>
  <c r="AL152" i="2"/>
  <c r="AK152" i="2"/>
  <c r="AK155" i="2" s="1"/>
  <c r="AJ152" i="2"/>
  <c r="AJ155" i="2" s="1"/>
  <c r="AI152" i="2"/>
  <c r="AI155" i="2" s="1"/>
  <c r="AG152" i="2"/>
  <c r="AE152" i="2"/>
  <c r="AD152" i="2"/>
  <c r="AD155" i="2" s="1"/>
  <c r="AC152" i="2"/>
  <c r="AC155" i="2" s="1"/>
  <c r="AB152" i="2"/>
  <c r="AB155" i="2" s="1"/>
  <c r="Z152" i="2"/>
  <c r="Z155" i="2" s="1"/>
  <c r="Y152" i="2"/>
  <c r="Y155" i="2" s="1"/>
  <c r="X152" i="2"/>
  <c r="W152" i="2"/>
  <c r="W155" i="2" s="1"/>
  <c r="V152" i="2"/>
  <c r="V155" i="2" s="1"/>
  <c r="U152" i="2"/>
  <c r="U155" i="2" s="1"/>
  <c r="S152" i="2"/>
  <c r="Q152" i="2"/>
  <c r="Q36" i="8" s="1"/>
  <c r="P152" i="2"/>
  <c r="O152" i="2"/>
  <c r="N152" i="2"/>
  <c r="L152" i="2"/>
  <c r="K152" i="2"/>
  <c r="J152" i="2"/>
  <c r="J36" i="8" s="1"/>
  <c r="I152" i="2"/>
  <c r="I36" i="8" s="1"/>
  <c r="H152" i="2"/>
  <c r="G152" i="2"/>
  <c r="F152" i="2"/>
  <c r="D152" i="2"/>
  <c r="D36" i="8" s="1"/>
  <c r="AF151" i="2"/>
  <c r="AF152" i="2" s="1"/>
  <c r="R151" i="2"/>
  <c r="R152" i="2" s="1"/>
  <c r="C151" i="2"/>
  <c r="C152" i="2" s="1"/>
  <c r="C36" i="8" s="1"/>
  <c r="AR150" i="2"/>
  <c r="AQ150" i="2"/>
  <c r="AP150" i="2"/>
  <c r="AO150" i="2"/>
  <c r="AN150" i="2"/>
  <c r="AM150" i="2"/>
  <c r="AL150" i="2"/>
  <c r="AK150" i="2"/>
  <c r="AJ150" i="2"/>
  <c r="AI150" i="2"/>
  <c r="AG150" i="2"/>
  <c r="AE150" i="2"/>
  <c r="AD150" i="2"/>
  <c r="AC150" i="2"/>
  <c r="AB150" i="2"/>
  <c r="Z150" i="2"/>
  <c r="Y150" i="2"/>
  <c r="X150" i="2"/>
  <c r="W150" i="2"/>
  <c r="V150" i="2"/>
  <c r="U150" i="2"/>
  <c r="S150" i="2"/>
  <c r="Q150" i="2"/>
  <c r="Q35" i="8" s="1"/>
  <c r="P150" i="2"/>
  <c r="P35" i="8" s="1"/>
  <c r="O150" i="2"/>
  <c r="O35" i="8" s="1"/>
  <c r="N150" i="2"/>
  <c r="N35" i="8" s="1"/>
  <c r="L150" i="2"/>
  <c r="L35" i="8" s="1"/>
  <c r="K150" i="2"/>
  <c r="K35" i="8" s="1"/>
  <c r="J150" i="2"/>
  <c r="J35" i="8" s="1"/>
  <c r="I150" i="2"/>
  <c r="I35" i="8" s="1"/>
  <c r="H150" i="2"/>
  <c r="H35" i="8" s="1"/>
  <c r="G150" i="2"/>
  <c r="G35" i="8" s="1"/>
  <c r="F150" i="2"/>
  <c r="F35" i="8" s="1"/>
  <c r="D150" i="2"/>
  <c r="D35" i="8" s="1"/>
  <c r="AF149" i="2"/>
  <c r="AF150" i="2" s="1"/>
  <c r="R149" i="2"/>
  <c r="R150" i="2" s="1"/>
  <c r="C149" i="2"/>
  <c r="C150" i="2" s="1"/>
  <c r="C35" i="8" s="1"/>
  <c r="I34" i="8" l="1"/>
  <c r="D34" i="8"/>
  <c r="Q34" i="8"/>
  <c r="S36" i="8"/>
  <c r="T36" i="8"/>
  <c r="F155" i="2"/>
  <c r="F37" i="8" s="1"/>
  <c r="F36" i="8"/>
  <c r="O155" i="2"/>
  <c r="O37" i="8" s="1"/>
  <c r="O36" i="8"/>
  <c r="G155" i="2"/>
  <c r="G37" i="8" s="1"/>
  <c r="G36" i="8"/>
  <c r="K155" i="2"/>
  <c r="K37" i="8" s="1"/>
  <c r="K36" i="8"/>
  <c r="P155" i="2"/>
  <c r="P37" i="8" s="1"/>
  <c r="P36" i="8"/>
  <c r="H155" i="2"/>
  <c r="H37" i="8" s="1"/>
  <c r="H36" i="8"/>
  <c r="L155" i="2"/>
  <c r="L37" i="8" s="1"/>
  <c r="L36" i="8"/>
  <c r="S35" i="8"/>
  <c r="T35" i="8"/>
  <c r="J34" i="8"/>
  <c r="N155" i="2"/>
  <c r="N37" i="8" s="1"/>
  <c r="N36" i="8"/>
  <c r="O148" i="2"/>
  <c r="J148" i="2"/>
  <c r="Y148" i="2"/>
  <c r="AJ148" i="2"/>
  <c r="AN148" i="2"/>
  <c r="AR148" i="2"/>
  <c r="P148" i="2"/>
  <c r="K148" i="2"/>
  <c r="V148" i="2"/>
  <c r="Z148" i="2"/>
  <c r="AK148" i="2"/>
  <c r="AO148" i="2"/>
  <c r="H148" i="2"/>
  <c r="L148" i="2"/>
  <c r="W148" i="2"/>
  <c r="AB148" i="2"/>
  <c r="AG148" i="2"/>
  <c r="AL148" i="2"/>
  <c r="AP148" i="2"/>
  <c r="N148" i="2"/>
  <c r="AE148" i="2"/>
  <c r="F148" i="2"/>
  <c r="U148" i="2"/>
  <c r="AD148" i="2"/>
  <c r="S148" i="2"/>
  <c r="X148" i="2"/>
  <c r="AC148" i="2"/>
  <c r="Q148" i="2"/>
  <c r="G148" i="2"/>
  <c r="AI148" i="2"/>
  <c r="AM148" i="2"/>
  <c r="AQ148" i="2"/>
  <c r="D148" i="2"/>
  <c r="I148" i="2"/>
  <c r="R155" i="2"/>
  <c r="R148" i="2" s="1"/>
  <c r="AF155" i="2"/>
  <c r="AF148" i="2" s="1"/>
  <c r="N34" i="8" l="1"/>
  <c r="H34" i="8"/>
  <c r="K34" i="8"/>
  <c r="L34" i="8"/>
  <c r="G34" i="8"/>
  <c r="F34" i="8"/>
  <c r="P34" i="8"/>
  <c r="O34" i="8"/>
  <c r="C155" i="2"/>
  <c r="I29" i="2"/>
  <c r="C148" i="2" l="1"/>
  <c r="C37" i="8"/>
  <c r="S37" i="8" l="1"/>
  <c r="S34" i="8" s="1"/>
  <c r="T37" i="8"/>
  <c r="C34" i="8"/>
  <c r="I186" i="2"/>
  <c r="I50" i="8" s="1"/>
  <c r="G186" i="2"/>
  <c r="G50" i="8" s="1"/>
  <c r="H200" i="2" l="1"/>
  <c r="H55" i="8" s="1"/>
  <c r="G200" i="2"/>
  <c r="G55" i="8" s="1"/>
  <c r="F200" i="2"/>
  <c r="F55" i="8" s="1"/>
  <c r="E200" i="2"/>
  <c r="E55" i="8" s="1"/>
  <c r="D200" i="2"/>
  <c r="D55" i="8" s="1"/>
  <c r="O200" i="2"/>
  <c r="O55" i="8" s="1"/>
  <c r="N200" i="2"/>
  <c r="N55" i="8" s="1"/>
  <c r="L200" i="2"/>
  <c r="L55" i="8" s="1"/>
  <c r="K200" i="2"/>
  <c r="K55" i="8" s="1"/>
  <c r="J200" i="2"/>
  <c r="J55" i="8" s="1"/>
  <c r="I200" i="2"/>
  <c r="I55" i="8" s="1"/>
  <c r="AF198" i="2"/>
  <c r="R198" i="2"/>
  <c r="C198" i="2"/>
  <c r="E38" i="21" l="1"/>
  <c r="D38" i="21"/>
  <c r="G213" i="21"/>
  <c r="AF235" i="21" l="1"/>
  <c r="AF233" i="21" s="1"/>
  <c r="AE235" i="21"/>
  <c r="AE233" i="21" s="1"/>
  <c r="AD235" i="21"/>
  <c r="AD233" i="21" s="1"/>
  <c r="AC235" i="21"/>
  <c r="AC233" i="21" s="1"/>
  <c r="AB235" i="21"/>
  <c r="AB233" i="21" s="1"/>
  <c r="AA235" i="21"/>
  <c r="AA233" i="21" s="1"/>
  <c r="Z235" i="21"/>
  <c r="Z233" i="21" s="1"/>
  <c r="Y235" i="21"/>
  <c r="Y233" i="21" s="1"/>
  <c r="X235" i="21"/>
  <c r="X233" i="21" s="1"/>
  <c r="V235" i="21"/>
  <c r="V233" i="21" s="1"/>
  <c r="S235" i="21"/>
  <c r="S233" i="21" s="1"/>
  <c r="R235" i="21"/>
  <c r="R233" i="21" s="1"/>
  <c r="Q235" i="21"/>
  <c r="Q233" i="21" s="1"/>
  <c r="P235" i="21"/>
  <c r="P233" i="21" s="1"/>
  <c r="O235" i="21"/>
  <c r="O233" i="21" s="1"/>
  <c r="N235" i="21"/>
  <c r="N233" i="21" s="1"/>
  <c r="M235" i="21"/>
  <c r="M233" i="21" s="1"/>
  <c r="L235" i="21"/>
  <c r="L233" i="21" s="1"/>
  <c r="K235" i="21"/>
  <c r="K233" i="21" s="1"/>
  <c r="I235" i="21"/>
  <c r="I233" i="21" s="1"/>
  <c r="G235" i="21"/>
  <c r="G233" i="21" s="1"/>
  <c r="F235" i="21"/>
  <c r="F233" i="21" s="1"/>
  <c r="D235" i="21"/>
  <c r="D233" i="21" s="1"/>
  <c r="U234" i="21"/>
  <c r="U235" i="21" s="1"/>
  <c r="H234" i="21"/>
  <c r="H235" i="21" s="1"/>
  <c r="C234" i="21"/>
  <c r="C235" i="21" s="1"/>
  <c r="AG233" i="21"/>
  <c r="T233" i="21"/>
  <c r="AG232" i="21"/>
  <c r="AF232" i="21"/>
  <c r="AE232" i="21"/>
  <c r="AD232" i="21"/>
  <c r="AC232" i="21"/>
  <c r="AB232" i="21"/>
  <c r="AA232" i="21"/>
  <c r="Z232" i="21"/>
  <c r="Y232" i="21"/>
  <c r="X232" i="21"/>
  <c r="V232" i="21"/>
  <c r="T232" i="21"/>
  <c r="S232" i="21"/>
  <c r="R232" i="21"/>
  <c r="Q232" i="21"/>
  <c r="P232" i="21"/>
  <c r="O232" i="21"/>
  <c r="N232" i="21"/>
  <c r="M232" i="21"/>
  <c r="L232" i="21"/>
  <c r="K232" i="21"/>
  <c r="I232" i="21"/>
  <c r="G232" i="21"/>
  <c r="F232" i="21"/>
  <c r="D232" i="21"/>
  <c r="U231" i="21"/>
  <c r="H231" i="21"/>
  <c r="C231" i="21"/>
  <c r="AG230" i="21"/>
  <c r="AF230" i="21"/>
  <c r="AE230" i="21"/>
  <c r="AD230" i="21"/>
  <c r="AC230" i="21"/>
  <c r="AB230" i="21"/>
  <c r="AA230" i="21"/>
  <c r="Z230" i="21"/>
  <c r="Y230" i="21"/>
  <c r="X230" i="21"/>
  <c r="V230" i="21"/>
  <c r="T230" i="21"/>
  <c r="S230" i="21"/>
  <c r="R230" i="21"/>
  <c r="Q230" i="21"/>
  <c r="P230" i="21"/>
  <c r="O230" i="21"/>
  <c r="N230" i="21"/>
  <c r="M230" i="21"/>
  <c r="L230" i="21"/>
  <c r="K230" i="21"/>
  <c r="I230" i="21"/>
  <c r="G230" i="21"/>
  <c r="F230" i="21"/>
  <c r="D230" i="21"/>
  <c r="U229" i="21"/>
  <c r="U230" i="21" s="1"/>
  <c r="H229" i="21"/>
  <c r="H230" i="21" s="1"/>
  <c r="C229" i="21"/>
  <c r="C230" i="21" s="1"/>
  <c r="AG228" i="21"/>
  <c r="AF228" i="21"/>
  <c r="AE228" i="21"/>
  <c r="AD228" i="21"/>
  <c r="AC228" i="21"/>
  <c r="AB228" i="21"/>
  <c r="AA228" i="21"/>
  <c r="Z228" i="21"/>
  <c r="Y228" i="21"/>
  <c r="X228" i="21"/>
  <c r="V228" i="21"/>
  <c r="T228" i="21"/>
  <c r="S228" i="21"/>
  <c r="R228" i="21"/>
  <c r="Q228" i="21"/>
  <c r="P228" i="21"/>
  <c r="O228" i="21"/>
  <c r="N228" i="21"/>
  <c r="M228" i="21"/>
  <c r="L228" i="21"/>
  <c r="K228" i="21"/>
  <c r="I228" i="21"/>
  <c r="G228" i="21"/>
  <c r="F228" i="21"/>
  <c r="D228" i="21"/>
  <c r="U227" i="21"/>
  <c r="H227" i="21"/>
  <c r="C227" i="21"/>
  <c r="U226" i="21"/>
  <c r="H226" i="21"/>
  <c r="C226" i="21"/>
  <c r="AG225" i="21"/>
  <c r="AF225" i="21"/>
  <c r="AE225" i="21"/>
  <c r="AD225" i="21"/>
  <c r="AC225" i="21"/>
  <c r="AB225" i="21"/>
  <c r="AA225" i="21"/>
  <c r="Z225" i="21"/>
  <c r="Y225" i="21"/>
  <c r="X225" i="21"/>
  <c r="V225" i="21"/>
  <c r="T225" i="21"/>
  <c r="S225" i="21"/>
  <c r="R225" i="21"/>
  <c r="Q225" i="21"/>
  <c r="P225" i="21"/>
  <c r="O225" i="21"/>
  <c r="N225" i="21"/>
  <c r="M225" i="21"/>
  <c r="L225" i="21"/>
  <c r="K225" i="21"/>
  <c r="I225" i="21"/>
  <c r="G225" i="21"/>
  <c r="F225" i="21"/>
  <c r="D225" i="21"/>
  <c r="U224" i="21"/>
  <c r="U225" i="21" s="1"/>
  <c r="H224" i="21"/>
  <c r="H225" i="21" s="1"/>
  <c r="C224" i="21"/>
  <c r="C225" i="21" s="1"/>
  <c r="AG223" i="21"/>
  <c r="AF223" i="21"/>
  <c r="AE223" i="21"/>
  <c r="AD223" i="21"/>
  <c r="AC223" i="21"/>
  <c r="AB223" i="21"/>
  <c r="AA223" i="21"/>
  <c r="Z223" i="21"/>
  <c r="Y223" i="21"/>
  <c r="X223" i="21"/>
  <c r="V223" i="21"/>
  <c r="T223" i="21"/>
  <c r="S223" i="21"/>
  <c r="R223" i="21"/>
  <c r="Q223" i="21"/>
  <c r="P223" i="21"/>
  <c r="O223" i="21"/>
  <c r="N223" i="21"/>
  <c r="M223" i="21"/>
  <c r="L223" i="21"/>
  <c r="K223" i="21"/>
  <c r="I223" i="21"/>
  <c r="G223" i="21"/>
  <c r="F223" i="21"/>
  <c r="D223" i="21"/>
  <c r="U222" i="21"/>
  <c r="H222" i="21"/>
  <c r="C222" i="21"/>
  <c r="U221" i="21"/>
  <c r="H221" i="21"/>
  <c r="C221" i="21"/>
  <c r="U220" i="21"/>
  <c r="H220" i="21"/>
  <c r="C220" i="21"/>
  <c r="U219" i="21"/>
  <c r="H219" i="21"/>
  <c r="C219" i="21"/>
  <c r="U218" i="21"/>
  <c r="H218" i="21"/>
  <c r="C218" i="21"/>
  <c r="U217" i="21"/>
  <c r="H217" i="21"/>
  <c r="C217" i="21"/>
  <c r="AG216" i="21"/>
  <c r="AF216" i="21"/>
  <c r="AE216" i="21"/>
  <c r="AD216" i="21"/>
  <c r="AC216" i="21"/>
  <c r="AB216" i="21"/>
  <c r="AA216" i="21"/>
  <c r="Z216" i="21"/>
  <c r="Y216" i="21"/>
  <c r="X216" i="21"/>
  <c r="V216" i="21"/>
  <c r="T216" i="21"/>
  <c r="S216" i="21"/>
  <c r="R216" i="21"/>
  <c r="Q216" i="21"/>
  <c r="P216" i="21"/>
  <c r="O216" i="21"/>
  <c r="N216" i="21"/>
  <c r="M216" i="21"/>
  <c r="L216" i="21"/>
  <c r="K216" i="21"/>
  <c r="I216" i="21"/>
  <c r="G216" i="21"/>
  <c r="F216" i="21"/>
  <c r="D216" i="21"/>
  <c r="U215" i="21"/>
  <c r="H215" i="21"/>
  <c r="C215" i="21"/>
  <c r="U214" i="21"/>
  <c r="H214" i="21"/>
  <c r="C214" i="21"/>
  <c r="AG213" i="21"/>
  <c r="AF213" i="21"/>
  <c r="AE213" i="21"/>
  <c r="AD213" i="21"/>
  <c r="AC213" i="21"/>
  <c r="AB213" i="21"/>
  <c r="AA213" i="21"/>
  <c r="Z213" i="21"/>
  <c r="Y213" i="21"/>
  <c r="X213" i="21"/>
  <c r="V213" i="21"/>
  <c r="T213" i="21"/>
  <c r="S213" i="21"/>
  <c r="R213" i="21"/>
  <c r="Q213" i="21"/>
  <c r="P213" i="21"/>
  <c r="O213" i="21"/>
  <c r="N213" i="21"/>
  <c r="M213" i="21"/>
  <c r="L213" i="21"/>
  <c r="K213" i="21"/>
  <c r="I213" i="21"/>
  <c r="F213" i="21"/>
  <c r="D213" i="21"/>
  <c r="U212" i="21"/>
  <c r="H212" i="21"/>
  <c r="C212" i="21"/>
  <c r="U211" i="21"/>
  <c r="H211" i="21"/>
  <c r="C211" i="21"/>
  <c r="AG210" i="21"/>
  <c r="AF210" i="21"/>
  <c r="AE210" i="21"/>
  <c r="AD210" i="21"/>
  <c r="AC210" i="21"/>
  <c r="AB210" i="21"/>
  <c r="AA210" i="21"/>
  <c r="Z210" i="21"/>
  <c r="Y210" i="21"/>
  <c r="X210" i="21"/>
  <c r="V210" i="21"/>
  <c r="T210" i="21"/>
  <c r="S210" i="21"/>
  <c r="R210" i="21"/>
  <c r="Q210" i="21"/>
  <c r="P210" i="21"/>
  <c r="O210" i="21"/>
  <c r="N210" i="21"/>
  <c r="M210" i="21"/>
  <c r="L210" i="21"/>
  <c r="K210" i="21"/>
  <c r="I210" i="21"/>
  <c r="G210" i="21"/>
  <c r="F210" i="21"/>
  <c r="D210" i="21"/>
  <c r="U209" i="21"/>
  <c r="H209" i="21"/>
  <c r="C209" i="21"/>
  <c r="U208" i="21"/>
  <c r="H208" i="21"/>
  <c r="C208" i="21"/>
  <c r="U207" i="21"/>
  <c r="H207" i="21"/>
  <c r="C207" i="21"/>
  <c r="AF204" i="21"/>
  <c r="AE204" i="21"/>
  <c r="AD204" i="21"/>
  <c r="AC204" i="21"/>
  <c r="AB204" i="21"/>
  <c r="AA204" i="21"/>
  <c r="Z204" i="21"/>
  <c r="Y204" i="21"/>
  <c r="X204" i="21"/>
  <c r="V204" i="21"/>
  <c r="S204" i="21"/>
  <c r="R204" i="21"/>
  <c r="Q204" i="21"/>
  <c r="P204" i="21"/>
  <c r="O204" i="21"/>
  <c r="N204" i="21"/>
  <c r="M204" i="21"/>
  <c r="L204" i="21"/>
  <c r="K204" i="21"/>
  <c r="I204" i="21"/>
  <c r="G204" i="21"/>
  <c r="F204" i="21"/>
  <c r="D204" i="21"/>
  <c r="U203" i="21"/>
  <c r="U204" i="21" s="1"/>
  <c r="H203" i="21"/>
  <c r="H204" i="21" s="1"/>
  <c r="C203" i="21"/>
  <c r="C204" i="21" s="1"/>
  <c r="AF202" i="21"/>
  <c r="AE202" i="21"/>
  <c r="AD202" i="21"/>
  <c r="AC202" i="21"/>
  <c r="AB202" i="21"/>
  <c r="AA202" i="21"/>
  <c r="Z202" i="21"/>
  <c r="Y202" i="21"/>
  <c r="X202" i="21"/>
  <c r="V202" i="21"/>
  <c r="S202" i="21"/>
  <c r="R202" i="21"/>
  <c r="Q202" i="21"/>
  <c r="P202" i="21"/>
  <c r="O202" i="21"/>
  <c r="N202" i="21"/>
  <c r="M202" i="21"/>
  <c r="L202" i="21"/>
  <c r="K202" i="21"/>
  <c r="I202" i="21"/>
  <c r="G202" i="21"/>
  <c r="F202" i="21"/>
  <c r="D202" i="21"/>
  <c r="U201" i="21"/>
  <c r="H201" i="21"/>
  <c r="C201" i="21"/>
  <c r="U200" i="21"/>
  <c r="H200" i="21"/>
  <c r="C200" i="21"/>
  <c r="U199" i="21"/>
  <c r="H199" i="21"/>
  <c r="C199" i="21"/>
  <c r="U198" i="21"/>
  <c r="H198" i="21"/>
  <c r="C198" i="21"/>
  <c r="AF197" i="21"/>
  <c r="AE197" i="21"/>
  <c r="AD197" i="21"/>
  <c r="AC197" i="21"/>
  <c r="AB197" i="21"/>
  <c r="AA197" i="21"/>
  <c r="Z197" i="21"/>
  <c r="Y197" i="21"/>
  <c r="X197" i="21"/>
  <c r="V197" i="21"/>
  <c r="S197" i="21"/>
  <c r="R197" i="21"/>
  <c r="Q197" i="21"/>
  <c r="P197" i="21"/>
  <c r="O197" i="21"/>
  <c r="N197" i="21"/>
  <c r="M197" i="21"/>
  <c r="L197" i="21"/>
  <c r="K197" i="21"/>
  <c r="I197" i="21"/>
  <c r="G197" i="21"/>
  <c r="F197" i="21"/>
  <c r="D197" i="21"/>
  <c r="U196" i="21"/>
  <c r="H196" i="21"/>
  <c r="C196" i="21"/>
  <c r="U195" i="21"/>
  <c r="H195" i="21"/>
  <c r="C195" i="21"/>
  <c r="U194" i="21"/>
  <c r="H194" i="21"/>
  <c r="C194" i="21"/>
  <c r="AF193" i="21"/>
  <c r="AE193" i="21"/>
  <c r="AD193" i="21"/>
  <c r="AC193" i="21"/>
  <c r="AB193" i="21"/>
  <c r="AA193" i="21"/>
  <c r="Z193" i="21"/>
  <c r="Y193" i="21"/>
  <c r="X193" i="21"/>
  <c r="V193" i="21"/>
  <c r="S193" i="21"/>
  <c r="R193" i="21"/>
  <c r="Q193" i="21"/>
  <c r="P193" i="21"/>
  <c r="O193" i="21"/>
  <c r="N193" i="21"/>
  <c r="M193" i="21"/>
  <c r="L193" i="21"/>
  <c r="K193" i="21"/>
  <c r="I193" i="21"/>
  <c r="G193" i="21"/>
  <c r="F193" i="21"/>
  <c r="D193" i="21"/>
  <c r="U192" i="21"/>
  <c r="U193" i="21" s="1"/>
  <c r="H192" i="21"/>
  <c r="H193" i="21" s="1"/>
  <c r="C192" i="21"/>
  <c r="C193" i="21" s="1"/>
  <c r="AF191" i="21"/>
  <c r="AE191" i="21"/>
  <c r="AD191" i="21"/>
  <c r="AC191" i="21"/>
  <c r="AB191" i="21"/>
  <c r="AA191" i="21"/>
  <c r="Z191" i="21"/>
  <c r="Y191" i="21"/>
  <c r="X191" i="21"/>
  <c r="V191" i="21"/>
  <c r="S191" i="21"/>
  <c r="R191" i="21"/>
  <c r="Q191" i="21"/>
  <c r="P191" i="21"/>
  <c r="O191" i="21"/>
  <c r="N191" i="21"/>
  <c r="M191" i="21"/>
  <c r="L191" i="21"/>
  <c r="K191" i="21"/>
  <c r="I191" i="21"/>
  <c r="G191" i="21"/>
  <c r="F191" i="21"/>
  <c r="D191" i="21"/>
  <c r="U190" i="21"/>
  <c r="U191" i="21" s="1"/>
  <c r="H190" i="21"/>
  <c r="H191" i="21" s="1"/>
  <c r="C190" i="21"/>
  <c r="C191" i="21" s="1"/>
  <c r="AG173" i="21"/>
  <c r="AF173" i="21"/>
  <c r="AE173" i="21"/>
  <c r="AD173" i="21"/>
  <c r="AC173" i="21"/>
  <c r="AB173" i="21"/>
  <c r="AA173" i="21"/>
  <c r="Z173" i="21"/>
  <c r="Y173" i="21"/>
  <c r="X173" i="21"/>
  <c r="V173" i="21"/>
  <c r="T173" i="21"/>
  <c r="S173" i="21"/>
  <c r="R173" i="21"/>
  <c r="Q173" i="21"/>
  <c r="P173" i="21"/>
  <c r="O173" i="21"/>
  <c r="N173" i="21"/>
  <c r="M173" i="21"/>
  <c r="L173" i="21"/>
  <c r="K173" i="21"/>
  <c r="I173" i="21"/>
  <c r="G173" i="21"/>
  <c r="F173" i="21"/>
  <c r="D173" i="21"/>
  <c r="U172" i="21"/>
  <c r="U173" i="21" s="1"/>
  <c r="H172" i="21"/>
  <c r="H173" i="21" s="1"/>
  <c r="C172" i="21"/>
  <c r="C173" i="21" s="1"/>
  <c r="AG171" i="21"/>
  <c r="AF171" i="21"/>
  <c r="AE171" i="21"/>
  <c r="AD171" i="21"/>
  <c r="AC171" i="21"/>
  <c r="AB171" i="21"/>
  <c r="AA171" i="21"/>
  <c r="Z171" i="21"/>
  <c r="Y171" i="21"/>
  <c r="X171" i="21"/>
  <c r="V171" i="21"/>
  <c r="T171" i="21"/>
  <c r="S171" i="21"/>
  <c r="R171" i="21"/>
  <c r="Q171" i="21"/>
  <c r="P171" i="21"/>
  <c r="O171" i="21"/>
  <c r="N171" i="21"/>
  <c r="M171" i="21"/>
  <c r="L171" i="21"/>
  <c r="K171" i="21"/>
  <c r="I171" i="21"/>
  <c r="G171" i="21"/>
  <c r="F171" i="21"/>
  <c r="D171" i="21"/>
  <c r="U170" i="21"/>
  <c r="H170" i="21"/>
  <c r="C170" i="21"/>
  <c r="U169" i="21"/>
  <c r="H169" i="21"/>
  <c r="C169" i="21"/>
  <c r="U168" i="21"/>
  <c r="H168" i="21"/>
  <c r="C168" i="21"/>
  <c r="AG167" i="21"/>
  <c r="AF167" i="21"/>
  <c r="AE167" i="21"/>
  <c r="AD167" i="21"/>
  <c r="AC167" i="21"/>
  <c r="AB167" i="21"/>
  <c r="AA167" i="21"/>
  <c r="Z167" i="21"/>
  <c r="Y167" i="21"/>
  <c r="X167" i="21"/>
  <c r="V167" i="21"/>
  <c r="T167" i="21"/>
  <c r="S167" i="21"/>
  <c r="R167" i="21"/>
  <c r="Q167" i="21"/>
  <c r="P167" i="21"/>
  <c r="O167" i="21"/>
  <c r="N167" i="21"/>
  <c r="M167" i="21"/>
  <c r="L167" i="21"/>
  <c r="K167" i="21"/>
  <c r="I167" i="21"/>
  <c r="G167" i="21"/>
  <c r="F167" i="21"/>
  <c r="D167" i="21"/>
  <c r="U166" i="21"/>
  <c r="U167" i="21" s="1"/>
  <c r="H166" i="21"/>
  <c r="H167" i="21" s="1"/>
  <c r="C166" i="21"/>
  <c r="C167" i="21" s="1"/>
  <c r="AG165" i="21"/>
  <c r="AF165" i="21"/>
  <c r="AE165" i="21"/>
  <c r="AD165" i="21"/>
  <c r="AC165" i="21"/>
  <c r="AB165" i="21"/>
  <c r="AA165" i="21"/>
  <c r="Z165" i="21"/>
  <c r="Y165" i="21"/>
  <c r="X165" i="21"/>
  <c r="V165" i="21"/>
  <c r="T165" i="21"/>
  <c r="S165" i="21"/>
  <c r="R165" i="21"/>
  <c r="Q165" i="21"/>
  <c r="P165" i="21"/>
  <c r="O165" i="21"/>
  <c r="N165" i="21"/>
  <c r="M165" i="21"/>
  <c r="L165" i="21"/>
  <c r="K165" i="21"/>
  <c r="I165" i="21"/>
  <c r="G165" i="21"/>
  <c r="F165" i="21"/>
  <c r="D165" i="21"/>
  <c r="U164" i="21"/>
  <c r="H164" i="21"/>
  <c r="C164" i="21"/>
  <c r="U163" i="21"/>
  <c r="H163" i="21"/>
  <c r="C163" i="21"/>
  <c r="AG162" i="21"/>
  <c r="AE162" i="21"/>
  <c r="AD162" i="21"/>
  <c r="AC162" i="21"/>
  <c r="AB162" i="21"/>
  <c r="AA162" i="21"/>
  <c r="Z162" i="21"/>
  <c r="Y162" i="21"/>
  <c r="X162" i="21"/>
  <c r="V162" i="21"/>
  <c r="T162" i="21"/>
  <c r="R162" i="21"/>
  <c r="Q162" i="21"/>
  <c r="P162" i="21"/>
  <c r="O162" i="21"/>
  <c r="N162" i="21"/>
  <c r="M162" i="21"/>
  <c r="L162" i="21"/>
  <c r="K162" i="21"/>
  <c r="I162" i="21"/>
  <c r="G162" i="21"/>
  <c r="F162" i="21"/>
  <c r="D162" i="21"/>
  <c r="U161" i="21"/>
  <c r="U162" i="21" s="1"/>
  <c r="H161" i="21"/>
  <c r="H162" i="21" s="1"/>
  <c r="C161" i="21"/>
  <c r="C162" i="21" s="1"/>
  <c r="AG160" i="21"/>
  <c r="AF160" i="21"/>
  <c r="AF162" i="21" s="1"/>
  <c r="AE160" i="21"/>
  <c r="AD160" i="21"/>
  <c r="AC160" i="21"/>
  <c r="AB160" i="21"/>
  <c r="AA160" i="21"/>
  <c r="Z160" i="21"/>
  <c r="Y160" i="21"/>
  <c r="X160" i="21"/>
  <c r="V160" i="21"/>
  <c r="T160" i="21"/>
  <c r="S160" i="21"/>
  <c r="S162" i="21" s="1"/>
  <c r="R160" i="21"/>
  <c r="Q160" i="21"/>
  <c r="P160" i="21"/>
  <c r="O160" i="21"/>
  <c r="N160" i="21"/>
  <c r="M160" i="21"/>
  <c r="L160" i="21"/>
  <c r="K160" i="21"/>
  <c r="I160" i="21"/>
  <c r="G160" i="21"/>
  <c r="F160" i="21"/>
  <c r="D160" i="21"/>
  <c r="U159" i="21"/>
  <c r="H159" i="21"/>
  <c r="C159" i="21"/>
  <c r="U158" i="21"/>
  <c r="H158" i="21"/>
  <c r="C158" i="21"/>
  <c r="AC149" i="21"/>
  <c r="AA149" i="21"/>
  <c r="P149" i="21"/>
  <c r="N149" i="21"/>
  <c r="U148" i="21"/>
  <c r="H148" i="21"/>
  <c r="C148" i="21"/>
  <c r="U147" i="21"/>
  <c r="H147" i="21"/>
  <c r="C147" i="21"/>
  <c r="U146" i="21"/>
  <c r="H146" i="21"/>
  <c r="C146" i="21"/>
  <c r="AC145" i="21"/>
  <c r="AA145" i="21"/>
  <c r="P145" i="21"/>
  <c r="N145" i="21"/>
  <c r="U144" i="21"/>
  <c r="H144" i="21"/>
  <c r="C144" i="21"/>
  <c r="U143" i="21"/>
  <c r="H143" i="21"/>
  <c r="C143" i="21"/>
  <c r="U142" i="21"/>
  <c r="H142" i="21"/>
  <c r="C142" i="21"/>
  <c r="AC141" i="21"/>
  <c r="AA141" i="21"/>
  <c r="P141" i="21"/>
  <c r="N141" i="21"/>
  <c r="U140" i="21"/>
  <c r="H140" i="21"/>
  <c r="C140" i="21"/>
  <c r="U139" i="21"/>
  <c r="H139" i="21"/>
  <c r="C139" i="21"/>
  <c r="U138" i="21"/>
  <c r="H138" i="21"/>
  <c r="C138" i="21"/>
  <c r="U137" i="21"/>
  <c r="H137" i="21"/>
  <c r="C137" i="21"/>
  <c r="AC136" i="21"/>
  <c r="AB136" i="21"/>
  <c r="AB141" i="21" s="1"/>
  <c r="AB149" i="21" s="1"/>
  <c r="AA136" i="21"/>
  <c r="P136" i="21"/>
  <c r="O136" i="21"/>
  <c r="O141" i="21" s="1"/>
  <c r="O149" i="21" s="1"/>
  <c r="N136" i="21"/>
  <c r="U135" i="21"/>
  <c r="H135" i="21"/>
  <c r="C135" i="21"/>
  <c r="U134" i="21"/>
  <c r="H134" i="21"/>
  <c r="C134" i="21"/>
  <c r="U133" i="21"/>
  <c r="H133" i="21"/>
  <c r="C133" i="21"/>
  <c r="AC132" i="21"/>
  <c r="AA132" i="21"/>
  <c r="P132" i="21"/>
  <c r="N132" i="21"/>
  <c r="U131" i="21"/>
  <c r="U132" i="21" s="1"/>
  <c r="H131" i="21"/>
  <c r="H132" i="21" s="1"/>
  <c r="C131" i="21"/>
  <c r="C132" i="21" s="1"/>
  <c r="AC130" i="21"/>
  <c r="AB130" i="21"/>
  <c r="AA130" i="21"/>
  <c r="P130" i="21"/>
  <c r="O130" i="21"/>
  <c r="N130" i="21"/>
  <c r="U129" i="21"/>
  <c r="U130" i="21" s="1"/>
  <c r="H129" i="21"/>
  <c r="H130" i="21" s="1"/>
  <c r="C129" i="21"/>
  <c r="C130" i="21" s="1"/>
  <c r="V128" i="21"/>
  <c r="I128" i="21"/>
  <c r="D128" i="21"/>
  <c r="AG108" i="21"/>
  <c r="AF108" i="21"/>
  <c r="AE108" i="21"/>
  <c r="AD108" i="21"/>
  <c r="AC108" i="21"/>
  <c r="AB108" i="21"/>
  <c r="AA108" i="21"/>
  <c r="Z108" i="21"/>
  <c r="Y108" i="21"/>
  <c r="X108" i="21"/>
  <c r="V108" i="21"/>
  <c r="T108" i="21"/>
  <c r="S108" i="21"/>
  <c r="R108" i="21"/>
  <c r="Q108" i="21"/>
  <c r="P108" i="21"/>
  <c r="O108" i="21"/>
  <c r="N108" i="21"/>
  <c r="M108" i="21"/>
  <c r="L108" i="21"/>
  <c r="K108" i="21"/>
  <c r="I108" i="21"/>
  <c r="G108" i="21"/>
  <c r="F108" i="21"/>
  <c r="D108" i="21"/>
  <c r="U107" i="21"/>
  <c r="H107" i="21"/>
  <c r="C107" i="21"/>
  <c r="AG106" i="21"/>
  <c r="AF106" i="21"/>
  <c r="AE106" i="21"/>
  <c r="AD106" i="21"/>
  <c r="AC106" i="21"/>
  <c r="AB106" i="21"/>
  <c r="AA106" i="21"/>
  <c r="Z106" i="21"/>
  <c r="Y106" i="21"/>
  <c r="X106" i="21"/>
  <c r="W106" i="21"/>
  <c r="V106" i="21"/>
  <c r="N106" i="21"/>
  <c r="U105" i="21"/>
  <c r="C105" i="21"/>
  <c r="U104" i="21"/>
  <c r="C104" i="21"/>
  <c r="AG103" i="21"/>
  <c r="AF103" i="21"/>
  <c r="AE103" i="21"/>
  <c r="AD103" i="21"/>
  <c r="AC103" i="21"/>
  <c r="AB103" i="21"/>
  <c r="AA103" i="21"/>
  <c r="Z103" i="21"/>
  <c r="Y103" i="21"/>
  <c r="X103" i="21"/>
  <c r="W103" i="21"/>
  <c r="V103" i="21"/>
  <c r="T103" i="21"/>
  <c r="S103" i="21"/>
  <c r="R103" i="21"/>
  <c r="Q103" i="21"/>
  <c r="P103" i="21"/>
  <c r="O103" i="21"/>
  <c r="N103" i="21"/>
  <c r="M103" i="21"/>
  <c r="L103" i="21"/>
  <c r="K103" i="21"/>
  <c r="J103" i="21"/>
  <c r="I103" i="21"/>
  <c r="F103" i="21"/>
  <c r="D103" i="21"/>
  <c r="U102" i="21"/>
  <c r="H102" i="21"/>
  <c r="C102" i="21"/>
  <c r="U101" i="21"/>
  <c r="H101" i="21"/>
  <c r="C101" i="21"/>
  <c r="U100" i="21"/>
  <c r="H100" i="21"/>
  <c r="C100" i="21"/>
  <c r="U99" i="21"/>
  <c r="H99" i="21"/>
  <c r="C99" i="21"/>
  <c r="AG98" i="21"/>
  <c r="AA98" i="21"/>
  <c r="V98" i="21"/>
  <c r="T98" i="21"/>
  <c r="N98" i="21"/>
  <c r="I98" i="21"/>
  <c r="D98" i="21"/>
  <c r="U97" i="21"/>
  <c r="C97" i="21"/>
  <c r="U96" i="21"/>
  <c r="C96" i="21"/>
  <c r="U95" i="21"/>
  <c r="H95" i="21"/>
  <c r="C95" i="21"/>
  <c r="AG94" i="21"/>
  <c r="AF94" i="21"/>
  <c r="AF98" i="21" s="1"/>
  <c r="AE94" i="21"/>
  <c r="AE98" i="21" s="1"/>
  <c r="AD94" i="21"/>
  <c r="AD98" i="21" s="1"/>
  <c r="AC94" i="21"/>
  <c r="AC98" i="21" s="1"/>
  <c r="AB94" i="21"/>
  <c r="AB98" i="21" s="1"/>
  <c r="AA94" i="21"/>
  <c r="Z94" i="21"/>
  <c r="Z98" i="21" s="1"/>
  <c r="Y94" i="21"/>
  <c r="Y98" i="21" s="1"/>
  <c r="X94" i="21"/>
  <c r="X98" i="21" s="1"/>
  <c r="V94" i="21"/>
  <c r="T94" i="21"/>
  <c r="S94" i="21"/>
  <c r="S98" i="21" s="1"/>
  <c r="R94" i="21"/>
  <c r="R98" i="21" s="1"/>
  <c r="Q94" i="21"/>
  <c r="Q98" i="21" s="1"/>
  <c r="P94" i="21"/>
  <c r="O94" i="21"/>
  <c r="O98" i="21" s="1"/>
  <c r="N94" i="21"/>
  <c r="M94" i="21"/>
  <c r="M98" i="21" s="1"/>
  <c r="L94" i="21"/>
  <c r="L98" i="21" s="1"/>
  <c r="K94" i="21"/>
  <c r="K98" i="21" s="1"/>
  <c r="I94" i="21"/>
  <c r="G94" i="21"/>
  <c r="G98" i="21" s="1"/>
  <c r="F94" i="21"/>
  <c r="F98" i="21" s="1"/>
  <c r="D94" i="21"/>
  <c r="U93" i="21"/>
  <c r="U94" i="21" s="1"/>
  <c r="H93" i="21"/>
  <c r="H94" i="21" s="1"/>
  <c r="C93" i="21"/>
  <c r="C94" i="21" s="1"/>
  <c r="AG92" i="21"/>
  <c r="AF92" i="21"/>
  <c r="AE92" i="21"/>
  <c r="AD92" i="21"/>
  <c r="AC92" i="21"/>
  <c r="AC90" i="21" s="1"/>
  <c r="AB92" i="21"/>
  <c r="AA92" i="21"/>
  <c r="Z92" i="21"/>
  <c r="Y92" i="21"/>
  <c r="X92" i="21"/>
  <c r="V92" i="21"/>
  <c r="T92" i="21"/>
  <c r="S92" i="21"/>
  <c r="S90" i="21" s="1"/>
  <c r="R92" i="21"/>
  <c r="Q92" i="21"/>
  <c r="P92" i="21"/>
  <c r="O92" i="21"/>
  <c r="N92" i="21"/>
  <c r="M92" i="21"/>
  <c r="L92" i="21"/>
  <c r="K92" i="21"/>
  <c r="I92" i="21"/>
  <c r="G92" i="21"/>
  <c r="F92" i="21"/>
  <c r="D92" i="21"/>
  <c r="U91" i="21"/>
  <c r="U92" i="21" s="1"/>
  <c r="H91" i="21"/>
  <c r="H92" i="21" s="1"/>
  <c r="C91" i="21"/>
  <c r="C92" i="21" s="1"/>
  <c r="AG56" i="21"/>
  <c r="AF56" i="21"/>
  <c r="AE56" i="21"/>
  <c r="AD56" i="21"/>
  <c r="AC56" i="21"/>
  <c r="AB56" i="21"/>
  <c r="AA56" i="21"/>
  <c r="Z56" i="21"/>
  <c r="Y56" i="21"/>
  <c r="X56" i="21"/>
  <c r="W56" i="21"/>
  <c r="V56" i="21"/>
  <c r="T56" i="21"/>
  <c r="S56" i="21"/>
  <c r="R56" i="21"/>
  <c r="Q56" i="21"/>
  <c r="P56" i="21"/>
  <c r="O56" i="21"/>
  <c r="N56" i="21"/>
  <c r="M56" i="21"/>
  <c r="L56" i="21"/>
  <c r="K56" i="21"/>
  <c r="I56" i="21"/>
  <c r="G56" i="21"/>
  <c r="F56" i="21"/>
  <c r="E56" i="21"/>
  <c r="D56" i="21"/>
  <c r="C55" i="21"/>
  <c r="AG54" i="21"/>
  <c r="AF54" i="21"/>
  <c r="AE54" i="21"/>
  <c r="AD54" i="21"/>
  <c r="AC54" i="21"/>
  <c r="AB54" i="21"/>
  <c r="AA54" i="21"/>
  <c r="W54" i="21"/>
  <c r="V54" i="21"/>
  <c r="O54" i="21"/>
  <c r="N54" i="21"/>
  <c r="M54" i="21"/>
  <c r="I54" i="21"/>
  <c r="G54" i="21"/>
  <c r="F54" i="21"/>
  <c r="E54" i="21"/>
  <c r="D54" i="21"/>
  <c r="U53" i="21"/>
  <c r="H53" i="21"/>
  <c r="C53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G52" i="21"/>
  <c r="F52" i="21"/>
  <c r="E52" i="21"/>
  <c r="D52" i="21"/>
  <c r="U51" i="21"/>
  <c r="H51" i="21"/>
  <c r="C51" i="21"/>
  <c r="U50" i="21"/>
  <c r="H50" i="21"/>
  <c r="C50" i="21"/>
  <c r="U49" i="21"/>
  <c r="H49" i="21"/>
  <c r="C49" i="21"/>
  <c r="AG48" i="21"/>
  <c r="AF48" i="21"/>
  <c r="AE48" i="21"/>
  <c r="AD48" i="21"/>
  <c r="AC48" i="21"/>
  <c r="AB48" i="21"/>
  <c r="AA48" i="21"/>
  <c r="Z48" i="21"/>
  <c r="Z54" i="21" s="1"/>
  <c r="Y48" i="21"/>
  <c r="Y54" i="21" s="1"/>
  <c r="X48" i="21"/>
  <c r="X54" i="21" s="1"/>
  <c r="W48" i="21"/>
  <c r="V48" i="21"/>
  <c r="T48" i="21"/>
  <c r="T54" i="21" s="1"/>
  <c r="S48" i="21"/>
  <c r="S54" i="21" s="1"/>
  <c r="R48" i="21"/>
  <c r="R54" i="21" s="1"/>
  <c r="Q48" i="21"/>
  <c r="Q54" i="21" s="1"/>
  <c r="P48" i="21"/>
  <c r="P54" i="21" s="1"/>
  <c r="O48" i="21"/>
  <c r="N48" i="21"/>
  <c r="M48" i="21"/>
  <c r="L48" i="21"/>
  <c r="L54" i="21" s="1"/>
  <c r="K48" i="21"/>
  <c r="K54" i="21" s="1"/>
  <c r="J48" i="21"/>
  <c r="I48" i="21"/>
  <c r="G48" i="21"/>
  <c r="F48" i="21"/>
  <c r="E48" i="21"/>
  <c r="D48" i="21"/>
  <c r="U47" i="21"/>
  <c r="H47" i="21"/>
  <c r="C47" i="21"/>
  <c r="U46" i="21"/>
  <c r="H46" i="21"/>
  <c r="C46" i="21"/>
  <c r="U45" i="21"/>
  <c r="H45" i="21"/>
  <c r="C45" i="21"/>
  <c r="U44" i="21"/>
  <c r="H44" i="21"/>
  <c r="C44" i="21"/>
  <c r="U43" i="21"/>
  <c r="H43" i="21"/>
  <c r="C43" i="21"/>
  <c r="U42" i="21"/>
  <c r="H42" i="21"/>
  <c r="C42" i="21"/>
  <c r="U41" i="21"/>
  <c r="H41" i="21"/>
  <c r="C41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G40" i="21"/>
  <c r="F40" i="21"/>
  <c r="E40" i="21"/>
  <c r="D40" i="21"/>
  <c r="U39" i="21"/>
  <c r="U40" i="21" s="1"/>
  <c r="H39" i="21"/>
  <c r="H40" i="21" s="1"/>
  <c r="C39" i="21"/>
  <c r="C40" i="21" s="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G38" i="21"/>
  <c r="F38" i="21"/>
  <c r="U37" i="21"/>
  <c r="H37" i="21"/>
  <c r="C37" i="21"/>
  <c r="U36" i="21"/>
  <c r="H36" i="21"/>
  <c r="C36" i="21"/>
  <c r="U35" i="21"/>
  <c r="H35" i="21"/>
  <c r="C35" i="21"/>
  <c r="U34" i="21"/>
  <c r="H34" i="21"/>
  <c r="C34" i="21"/>
  <c r="U33" i="21"/>
  <c r="H33" i="21"/>
  <c r="C33" i="21"/>
  <c r="U32" i="21"/>
  <c r="H32" i="21"/>
  <c r="C32" i="21"/>
  <c r="U31" i="21"/>
  <c r="H31" i="21"/>
  <c r="C31" i="21"/>
  <c r="U30" i="21"/>
  <c r="H30" i="21"/>
  <c r="C30" i="21"/>
  <c r="U29" i="21"/>
  <c r="H29" i="21"/>
  <c r="C29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G28" i="21"/>
  <c r="F28" i="21"/>
  <c r="E28" i="21"/>
  <c r="D28" i="21"/>
  <c r="U27" i="21"/>
  <c r="H27" i="21"/>
  <c r="C27" i="21"/>
  <c r="U26" i="21"/>
  <c r="H26" i="21"/>
  <c r="C26" i="21"/>
  <c r="U25" i="21"/>
  <c r="H25" i="21"/>
  <c r="C25" i="21"/>
  <c r="U24" i="21"/>
  <c r="H24" i="21"/>
  <c r="C24" i="21"/>
  <c r="U23" i="21"/>
  <c r="H23" i="21"/>
  <c r="C23" i="21"/>
  <c r="U22" i="21"/>
  <c r="H22" i="21"/>
  <c r="C22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G21" i="21"/>
  <c r="F21" i="21"/>
  <c r="E21" i="21"/>
  <c r="D21" i="21"/>
  <c r="U20" i="21"/>
  <c r="H20" i="21"/>
  <c r="C20" i="21"/>
  <c r="U19" i="21"/>
  <c r="H19" i="21"/>
  <c r="C19" i="21"/>
  <c r="U18" i="21"/>
  <c r="H18" i="21"/>
  <c r="C18" i="21"/>
  <c r="U17" i="21"/>
  <c r="H17" i="21"/>
  <c r="C17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G16" i="21"/>
  <c r="F16" i="21"/>
  <c r="E16" i="21"/>
  <c r="D16" i="21"/>
  <c r="U15" i="21"/>
  <c r="H15" i="21"/>
  <c r="C15" i="21"/>
  <c r="U14" i="21"/>
  <c r="H14" i="21"/>
  <c r="C14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G13" i="21"/>
  <c r="F13" i="21"/>
  <c r="E13" i="21"/>
  <c r="D13" i="21"/>
  <c r="U12" i="21"/>
  <c r="U13" i="21" s="1"/>
  <c r="H12" i="21"/>
  <c r="H13" i="21" s="1"/>
  <c r="C12" i="21"/>
  <c r="C13" i="21" s="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G11" i="21"/>
  <c r="F11" i="21"/>
  <c r="E11" i="21"/>
  <c r="D11" i="21"/>
  <c r="U10" i="21"/>
  <c r="H10" i="21"/>
  <c r="C10" i="21"/>
  <c r="U9" i="21"/>
  <c r="H9" i="21"/>
  <c r="C9" i="21"/>
  <c r="AD90" i="21" l="1"/>
  <c r="Z157" i="21"/>
  <c r="N206" i="21"/>
  <c r="N205" i="21" s="1"/>
  <c r="X189" i="21"/>
  <c r="F90" i="21"/>
  <c r="H28" i="21"/>
  <c r="U136" i="21"/>
  <c r="G157" i="21"/>
  <c r="M157" i="21"/>
  <c r="R206" i="21"/>
  <c r="R205" i="21" s="1"/>
  <c r="H16" i="21"/>
  <c r="H136" i="21"/>
  <c r="AC128" i="21"/>
  <c r="O206" i="21"/>
  <c r="O205" i="21" s="1"/>
  <c r="S206" i="21"/>
  <c r="S205" i="21" s="1"/>
  <c r="AC206" i="21"/>
  <c r="AC205" i="21" s="1"/>
  <c r="H233" i="21"/>
  <c r="O8" i="21"/>
  <c r="Y8" i="21"/>
  <c r="U48" i="21"/>
  <c r="H48" i="21"/>
  <c r="H52" i="21"/>
  <c r="U56" i="21"/>
  <c r="M90" i="21"/>
  <c r="O157" i="21"/>
  <c r="AD157" i="21"/>
  <c r="I189" i="21"/>
  <c r="H223" i="21"/>
  <c r="U223" i="21"/>
  <c r="U228" i="21"/>
  <c r="U233" i="21"/>
  <c r="H21" i="21"/>
  <c r="U21" i="21"/>
  <c r="T90" i="21"/>
  <c r="U103" i="21"/>
  <c r="F189" i="21"/>
  <c r="H213" i="21"/>
  <c r="AE206" i="21"/>
  <c r="AE205" i="21" s="1"/>
  <c r="H216" i="21"/>
  <c r="U54" i="21"/>
  <c r="G90" i="21"/>
  <c r="L90" i="21"/>
  <c r="Z90" i="21"/>
  <c r="U141" i="21"/>
  <c r="H141" i="21"/>
  <c r="I157" i="21"/>
  <c r="AB157" i="21"/>
  <c r="U165" i="21"/>
  <c r="D157" i="21"/>
  <c r="AB206" i="21"/>
  <c r="AF206" i="21"/>
  <c r="AF205" i="21" s="1"/>
  <c r="H228" i="21"/>
  <c r="Q8" i="21"/>
  <c r="Z8" i="21"/>
  <c r="Z7" i="21" s="1"/>
  <c r="AD8" i="21"/>
  <c r="AD7" i="21" s="1"/>
  <c r="U16" i="21"/>
  <c r="H38" i="21"/>
  <c r="AF8" i="21"/>
  <c r="AC8" i="21"/>
  <c r="C54" i="21"/>
  <c r="H56" i="21"/>
  <c r="U98" i="21"/>
  <c r="G189" i="21"/>
  <c r="W8" i="21"/>
  <c r="W7" i="21" s="1"/>
  <c r="W236" i="21" s="1"/>
  <c r="AA8" i="21"/>
  <c r="AE8" i="21"/>
  <c r="H145" i="21"/>
  <c r="K206" i="21"/>
  <c r="K205" i="21" s="1"/>
  <c r="O90" i="21"/>
  <c r="K90" i="21"/>
  <c r="Y90" i="21"/>
  <c r="P98" i="21"/>
  <c r="H98" i="21" s="1"/>
  <c r="P90" i="21"/>
  <c r="AB128" i="21"/>
  <c r="AA128" i="21"/>
  <c r="AF157" i="21"/>
  <c r="F157" i="21"/>
  <c r="Q157" i="21"/>
  <c r="U160" i="21"/>
  <c r="AE157" i="21"/>
  <c r="N157" i="21"/>
  <c r="R157" i="21"/>
  <c r="X157" i="21"/>
  <c r="V157" i="21"/>
  <c r="AA157" i="21"/>
  <c r="O189" i="21"/>
  <c r="U202" i="21"/>
  <c r="Y189" i="21"/>
  <c r="AC189" i="21"/>
  <c r="X206" i="21"/>
  <c r="X205" i="21" s="1"/>
  <c r="U213" i="21"/>
  <c r="C232" i="21"/>
  <c r="U232" i="21"/>
  <c r="K8" i="21"/>
  <c r="K7" i="21" s="1"/>
  <c r="S8" i="21"/>
  <c r="S7" i="21" s="1"/>
  <c r="L8" i="21"/>
  <c r="L7" i="21" s="1"/>
  <c r="P8" i="21"/>
  <c r="T8" i="21"/>
  <c r="M8" i="21"/>
  <c r="C98" i="21"/>
  <c r="AG90" i="21"/>
  <c r="U106" i="21"/>
  <c r="H108" i="21"/>
  <c r="O128" i="21"/>
  <c r="C165" i="21"/>
  <c r="K189" i="21"/>
  <c r="AB189" i="21"/>
  <c r="AF189" i="21"/>
  <c r="C197" i="21"/>
  <c r="C202" i="21"/>
  <c r="H202" i="21"/>
  <c r="U210" i="21"/>
  <c r="C228" i="21"/>
  <c r="H232" i="21"/>
  <c r="F8" i="21"/>
  <c r="U38" i="21"/>
  <c r="C52" i="21"/>
  <c r="Q90" i="21"/>
  <c r="AE90" i="21"/>
  <c r="C106" i="21"/>
  <c r="P128" i="21"/>
  <c r="H149" i="21"/>
  <c r="L157" i="21"/>
  <c r="P157" i="21"/>
  <c r="T157" i="21"/>
  <c r="T150" i="21" s="1"/>
  <c r="K157" i="21"/>
  <c r="K150" i="21" s="1"/>
  <c r="R189" i="21"/>
  <c r="L189" i="21"/>
  <c r="P189" i="21"/>
  <c r="AD189" i="21"/>
  <c r="Y206" i="21"/>
  <c r="Y205" i="21" s="1"/>
  <c r="P206" i="21"/>
  <c r="P205" i="21" s="1"/>
  <c r="T206" i="21"/>
  <c r="T205" i="21" s="1"/>
  <c r="C216" i="21"/>
  <c r="G206" i="21"/>
  <c r="G205" i="21" s="1"/>
  <c r="C16" i="21"/>
  <c r="C21" i="21"/>
  <c r="C38" i="21"/>
  <c r="D90" i="21"/>
  <c r="C108" i="21"/>
  <c r="C149" i="21"/>
  <c r="C145" i="21"/>
  <c r="C141" i="21"/>
  <c r="C160" i="21"/>
  <c r="C210" i="21"/>
  <c r="C223" i="21"/>
  <c r="F206" i="21"/>
  <c r="F205" i="21" s="1"/>
  <c r="C28" i="21"/>
  <c r="E8" i="21"/>
  <c r="E7" i="21" s="1"/>
  <c r="E236" i="21" s="1"/>
  <c r="V8" i="21"/>
  <c r="U11" i="21"/>
  <c r="D8" i="21"/>
  <c r="J8" i="21"/>
  <c r="J7" i="21" s="1"/>
  <c r="J236" i="21" s="1"/>
  <c r="I8" i="21"/>
  <c r="AG8" i="21"/>
  <c r="X8" i="21"/>
  <c r="AB8" i="21"/>
  <c r="I90" i="21"/>
  <c r="N90" i="21"/>
  <c r="R90" i="21"/>
  <c r="X90" i="21"/>
  <c r="AB90" i="21"/>
  <c r="AF90" i="21"/>
  <c r="H103" i="21"/>
  <c r="U149" i="21"/>
  <c r="Y157" i="21"/>
  <c r="AC157" i="21"/>
  <c r="AG157" i="21"/>
  <c r="AG150" i="21" s="1"/>
  <c r="C171" i="21"/>
  <c r="N8" i="21"/>
  <c r="R8" i="21"/>
  <c r="C11" i="21"/>
  <c r="G8" i="21"/>
  <c r="H54" i="21"/>
  <c r="V90" i="21"/>
  <c r="AA90" i="21"/>
  <c r="C136" i="21"/>
  <c r="S157" i="21"/>
  <c r="H210" i="21"/>
  <c r="L206" i="21"/>
  <c r="L205" i="21" s="1"/>
  <c r="AB205" i="21"/>
  <c r="H11" i="21"/>
  <c r="U108" i="21"/>
  <c r="D189" i="21"/>
  <c r="S189" i="21"/>
  <c r="AG206" i="21"/>
  <c r="AG205" i="21" s="1"/>
  <c r="I206" i="21"/>
  <c r="I205" i="21" s="1"/>
  <c r="V206" i="21"/>
  <c r="V205" i="21" s="1"/>
  <c r="AA206" i="21"/>
  <c r="AA205" i="21" s="1"/>
  <c r="C233" i="21"/>
  <c r="U28" i="21"/>
  <c r="C48" i="21"/>
  <c r="U52" i="21"/>
  <c r="C56" i="21"/>
  <c r="C103" i="21"/>
  <c r="N128" i="21"/>
  <c r="U145" i="21"/>
  <c r="H160" i="21"/>
  <c r="H171" i="21"/>
  <c r="N189" i="21"/>
  <c r="Z189" i="21"/>
  <c r="Z150" i="21" s="1"/>
  <c r="H197" i="21"/>
  <c r="V189" i="21"/>
  <c r="AA189" i="21"/>
  <c r="AE189" i="21"/>
  <c r="D206" i="21"/>
  <c r="D205" i="21" s="1"/>
  <c r="M206" i="21"/>
  <c r="M205" i="21" s="1"/>
  <c r="Q206" i="21"/>
  <c r="Q205" i="21" s="1"/>
  <c r="Z206" i="21"/>
  <c r="Z205" i="21" s="1"/>
  <c r="AD206" i="21"/>
  <c r="AD205" i="21" s="1"/>
  <c r="C213" i="21"/>
  <c r="U216" i="21"/>
  <c r="H165" i="21"/>
  <c r="U171" i="21"/>
  <c r="M189" i="21"/>
  <c r="Q189" i="21"/>
  <c r="U197" i="21"/>
  <c r="O29" i="17"/>
  <c r="R7" i="21" l="1"/>
  <c r="X150" i="21"/>
  <c r="G150" i="21"/>
  <c r="P150" i="21"/>
  <c r="F7" i="21"/>
  <c r="H90" i="21"/>
  <c r="AB150" i="21"/>
  <c r="V7" i="21"/>
  <c r="Z236" i="21"/>
  <c r="G7" i="21"/>
  <c r="G236" i="21" s="1"/>
  <c r="H128" i="21"/>
  <c r="D150" i="21"/>
  <c r="M150" i="21"/>
  <c r="U206" i="21"/>
  <c r="U205" i="21" s="1"/>
  <c r="Y150" i="21"/>
  <c r="U157" i="21"/>
  <c r="H189" i="21"/>
  <c r="AD150" i="21"/>
  <c r="AD236" i="21" s="1"/>
  <c r="T7" i="21"/>
  <c r="T236" i="21" s="1"/>
  <c r="O150" i="21"/>
  <c r="AC7" i="21"/>
  <c r="U189" i="21"/>
  <c r="S150" i="21"/>
  <c r="S236" i="21" s="1"/>
  <c r="C189" i="21"/>
  <c r="F150" i="21"/>
  <c r="F236" i="21" s="1"/>
  <c r="AF7" i="21"/>
  <c r="Q150" i="21"/>
  <c r="U90" i="21"/>
  <c r="H206" i="21"/>
  <c r="H205" i="21" s="1"/>
  <c r="C157" i="21"/>
  <c r="L150" i="21"/>
  <c r="L236" i="21" s="1"/>
  <c r="AA150" i="21"/>
  <c r="N150" i="21"/>
  <c r="H8" i="21"/>
  <c r="AF150" i="21"/>
  <c r="O7" i="21"/>
  <c r="O236" i="21" s="1"/>
  <c r="AC150" i="21"/>
  <c r="AC236" i="21" s="1"/>
  <c r="AG7" i="21"/>
  <c r="AG236" i="21" s="1"/>
  <c r="M7" i="21"/>
  <c r="Y7" i="21"/>
  <c r="Q7" i="21"/>
  <c r="I150" i="21"/>
  <c r="V150" i="21"/>
  <c r="AA7" i="21"/>
  <c r="D7" i="21"/>
  <c r="K236" i="21"/>
  <c r="R150" i="21"/>
  <c r="R236" i="21" s="1"/>
  <c r="AE150" i="21"/>
  <c r="U128" i="21"/>
  <c r="N7" i="21"/>
  <c r="C90" i="21"/>
  <c r="P7" i="21"/>
  <c r="AE7" i="21"/>
  <c r="C128" i="21"/>
  <c r="C206" i="21"/>
  <c r="C205" i="21" s="1"/>
  <c r="AB7" i="21"/>
  <c r="C8" i="21"/>
  <c r="X7" i="21"/>
  <c r="X236" i="21" s="1"/>
  <c r="H157" i="21"/>
  <c r="I7" i="21"/>
  <c r="U8" i="21"/>
  <c r="V236" i="21" l="1"/>
  <c r="P236" i="21"/>
  <c r="AB236" i="21"/>
  <c r="Q236" i="21"/>
  <c r="H7" i="21"/>
  <c r="N236" i="21"/>
  <c r="M236" i="21"/>
  <c r="U150" i="21"/>
  <c r="AF236" i="21"/>
  <c r="Y236" i="21"/>
  <c r="H150" i="21"/>
  <c r="D236" i="21"/>
  <c r="E238" i="21" s="1"/>
  <c r="C150" i="21"/>
  <c r="I236" i="21"/>
  <c r="AE236" i="21"/>
  <c r="AA236" i="21"/>
  <c r="U7" i="21"/>
  <c r="C7" i="21"/>
  <c r="C238" i="21" l="1"/>
  <c r="C236" i="21"/>
  <c r="H236" i="21"/>
  <c r="U236" i="21"/>
  <c r="H238" i="21"/>
  <c r="U238" i="21"/>
  <c r="H239" i="21" l="1"/>
  <c r="D67" i="4" l="1"/>
  <c r="L28" i="18" l="1"/>
  <c r="L21" i="18"/>
  <c r="AO235" i="18" l="1"/>
  <c r="AN235" i="18"/>
  <c r="AN233" i="18" s="1"/>
  <c r="AM235" i="18"/>
  <c r="AM233" i="18" s="1"/>
  <c r="AL235" i="18"/>
  <c r="AL233" i="18" s="1"/>
  <c r="AK235" i="18"/>
  <c r="AK233" i="18" s="1"/>
  <c r="AJ235" i="18"/>
  <c r="AJ233" i="18" s="1"/>
  <c r="AI235" i="18"/>
  <c r="AI233" i="18" s="1"/>
  <c r="AH235" i="18"/>
  <c r="AH233" i="18" s="1"/>
  <c r="AG235" i="18"/>
  <c r="AG233" i="18" s="1"/>
  <c r="AE235" i="18"/>
  <c r="AE233" i="18" s="1"/>
  <c r="AB235" i="18"/>
  <c r="AB233" i="18" s="1"/>
  <c r="AA235" i="18"/>
  <c r="AA233" i="18" s="1"/>
  <c r="Z235" i="18"/>
  <c r="Z233" i="18" s="1"/>
  <c r="Y235" i="18"/>
  <c r="Y233" i="18" s="1"/>
  <c r="X235" i="18"/>
  <c r="X233" i="18" s="1"/>
  <c r="W235" i="18"/>
  <c r="W233" i="18" s="1"/>
  <c r="V235" i="18"/>
  <c r="V233" i="18" s="1"/>
  <c r="U235" i="18"/>
  <c r="U233" i="18" s="1"/>
  <c r="T235" i="18"/>
  <c r="T233" i="18" s="1"/>
  <c r="R235" i="18"/>
  <c r="R233" i="18" s="1"/>
  <c r="O235" i="18"/>
  <c r="O233" i="18" s="1"/>
  <c r="N235" i="18"/>
  <c r="N233" i="18" s="1"/>
  <c r="M235" i="18"/>
  <c r="M233" i="18" s="1"/>
  <c r="L235" i="18"/>
  <c r="L233" i="18" s="1"/>
  <c r="K235" i="18"/>
  <c r="J235" i="18"/>
  <c r="J233" i="18" s="1"/>
  <c r="I235" i="18"/>
  <c r="I233" i="18" s="1"/>
  <c r="H235" i="18"/>
  <c r="H233" i="18" s="1"/>
  <c r="G235" i="18"/>
  <c r="G233" i="18" s="1"/>
  <c r="F235" i="18"/>
  <c r="F233" i="18" s="1"/>
  <c r="D235" i="18"/>
  <c r="D233" i="18" s="1"/>
  <c r="AD234" i="18"/>
  <c r="AD235" i="18" s="1"/>
  <c r="Q234" i="18"/>
  <c r="Q235" i="18" s="1"/>
  <c r="C234" i="18"/>
  <c r="C235" i="18" s="1"/>
  <c r="AP233" i="18"/>
  <c r="AO233" i="18"/>
  <c r="AC233" i="18"/>
  <c r="P233" i="18"/>
  <c r="K233" i="18"/>
  <c r="AP232" i="18"/>
  <c r="AO232" i="18"/>
  <c r="AN232" i="18"/>
  <c r="AM232" i="18"/>
  <c r="AL232" i="18"/>
  <c r="AK232" i="18"/>
  <c r="AJ232" i="18"/>
  <c r="AI232" i="18"/>
  <c r="AH232" i="18"/>
  <c r="AG232" i="18"/>
  <c r="AE232" i="18"/>
  <c r="AC232" i="18"/>
  <c r="AB232" i="18"/>
  <c r="AA232" i="18"/>
  <c r="Z232" i="18"/>
  <c r="Y232" i="18"/>
  <c r="X232" i="18"/>
  <c r="W232" i="18"/>
  <c r="V232" i="18"/>
  <c r="U232" i="18"/>
  <c r="T232" i="18"/>
  <c r="R232" i="18"/>
  <c r="P232" i="18"/>
  <c r="O232" i="18"/>
  <c r="N232" i="18"/>
  <c r="M232" i="18"/>
  <c r="L232" i="18"/>
  <c r="K232" i="18"/>
  <c r="J232" i="18"/>
  <c r="I232" i="18"/>
  <c r="H232" i="18"/>
  <c r="G232" i="18"/>
  <c r="F232" i="18"/>
  <c r="D232" i="18"/>
  <c r="AD231" i="18"/>
  <c r="Q231" i="18"/>
  <c r="C231" i="18"/>
  <c r="AP230" i="18"/>
  <c r="AO230" i="18"/>
  <c r="AN230" i="18"/>
  <c r="AM230" i="18"/>
  <c r="AL230" i="18"/>
  <c r="AK230" i="18"/>
  <c r="AJ230" i="18"/>
  <c r="AI230" i="18"/>
  <c r="AH230" i="18"/>
  <c r="AG230" i="18"/>
  <c r="AE230" i="18"/>
  <c r="AC230" i="18"/>
  <c r="AB230" i="18"/>
  <c r="AA230" i="18"/>
  <c r="Z230" i="18"/>
  <c r="Y230" i="18"/>
  <c r="X230" i="18"/>
  <c r="W230" i="18"/>
  <c r="V230" i="18"/>
  <c r="U230" i="18"/>
  <c r="T230" i="18"/>
  <c r="R230" i="18"/>
  <c r="P230" i="18"/>
  <c r="O230" i="18"/>
  <c r="N230" i="18"/>
  <c r="M230" i="18"/>
  <c r="L230" i="18"/>
  <c r="K230" i="18"/>
  <c r="J230" i="18"/>
  <c r="I230" i="18"/>
  <c r="H230" i="18"/>
  <c r="G230" i="18"/>
  <c r="F230" i="18"/>
  <c r="D230" i="18"/>
  <c r="AD229" i="18"/>
  <c r="AD230" i="18" s="1"/>
  <c r="Q229" i="18"/>
  <c r="Q230" i="18" s="1"/>
  <c r="C229" i="18"/>
  <c r="C230" i="18" s="1"/>
  <c r="AP228" i="18"/>
  <c r="AO228" i="18"/>
  <c r="AN228" i="18"/>
  <c r="AM228" i="18"/>
  <c r="AL228" i="18"/>
  <c r="AK228" i="18"/>
  <c r="AJ228" i="18"/>
  <c r="AI228" i="18"/>
  <c r="AH228" i="18"/>
  <c r="AG228" i="18"/>
  <c r="AE228" i="18"/>
  <c r="AC228" i="18"/>
  <c r="AB228" i="18"/>
  <c r="AA228" i="18"/>
  <c r="Z228" i="18"/>
  <c r="Y228" i="18"/>
  <c r="X228" i="18"/>
  <c r="W228" i="18"/>
  <c r="V228" i="18"/>
  <c r="U228" i="18"/>
  <c r="T228" i="18"/>
  <c r="R228" i="18"/>
  <c r="P228" i="18"/>
  <c r="O228" i="18"/>
  <c r="N228" i="18"/>
  <c r="M228" i="18"/>
  <c r="L228" i="18"/>
  <c r="K228" i="18"/>
  <c r="J228" i="18"/>
  <c r="I228" i="18"/>
  <c r="H228" i="18"/>
  <c r="G228" i="18"/>
  <c r="F228" i="18"/>
  <c r="D228" i="18"/>
  <c r="AD227" i="18"/>
  <c r="Q227" i="18"/>
  <c r="C227" i="18"/>
  <c r="AD226" i="18"/>
  <c r="Q226" i="18"/>
  <c r="C226" i="18"/>
  <c r="AP225" i="18"/>
  <c r="AO225" i="18"/>
  <c r="AN225" i="18"/>
  <c r="AM225" i="18"/>
  <c r="AL225" i="18"/>
  <c r="AK225" i="18"/>
  <c r="AJ225" i="18"/>
  <c r="AI225" i="18"/>
  <c r="AH225" i="18"/>
  <c r="AG225" i="18"/>
  <c r="AE225" i="18"/>
  <c r="AC225" i="18"/>
  <c r="AB225" i="18"/>
  <c r="AA225" i="18"/>
  <c r="Z225" i="18"/>
  <c r="Y225" i="18"/>
  <c r="X225" i="18"/>
  <c r="W225" i="18"/>
  <c r="V225" i="18"/>
  <c r="U225" i="18"/>
  <c r="T225" i="18"/>
  <c r="R225" i="18"/>
  <c r="P225" i="18"/>
  <c r="O225" i="18"/>
  <c r="N225" i="18"/>
  <c r="M225" i="18"/>
  <c r="L225" i="18"/>
  <c r="K225" i="18"/>
  <c r="J225" i="18"/>
  <c r="I225" i="18"/>
  <c r="H225" i="18"/>
  <c r="G225" i="18"/>
  <c r="F225" i="18"/>
  <c r="D225" i="18"/>
  <c r="AD224" i="18"/>
  <c r="AD225" i="18" s="1"/>
  <c r="Q224" i="18"/>
  <c r="Q225" i="18" s="1"/>
  <c r="C224" i="18"/>
  <c r="C225" i="18" s="1"/>
  <c r="AP223" i="18"/>
  <c r="AO223" i="18"/>
  <c r="AN223" i="18"/>
  <c r="AM223" i="18"/>
  <c r="AL223" i="18"/>
  <c r="AK223" i="18"/>
  <c r="AJ223" i="18"/>
  <c r="AI223" i="18"/>
  <c r="AH223" i="18"/>
  <c r="AG223" i="18"/>
  <c r="AE223" i="18"/>
  <c r="AC223" i="18"/>
  <c r="AB223" i="18"/>
  <c r="AA223" i="18"/>
  <c r="Z223" i="18"/>
  <c r="Y223" i="18"/>
  <c r="X223" i="18"/>
  <c r="W223" i="18"/>
  <c r="V223" i="18"/>
  <c r="U223" i="18"/>
  <c r="T223" i="18"/>
  <c r="R223" i="18"/>
  <c r="P223" i="18"/>
  <c r="O223" i="18"/>
  <c r="N223" i="18"/>
  <c r="M223" i="18"/>
  <c r="L223" i="18"/>
  <c r="K223" i="18"/>
  <c r="J223" i="18"/>
  <c r="I223" i="18"/>
  <c r="H223" i="18"/>
  <c r="G223" i="18"/>
  <c r="F223" i="18"/>
  <c r="D223" i="18"/>
  <c r="AD222" i="18"/>
  <c r="Q222" i="18"/>
  <c r="C222" i="18"/>
  <c r="AD221" i="18"/>
  <c r="Q221" i="18"/>
  <c r="C221" i="18"/>
  <c r="AD220" i="18"/>
  <c r="Q220" i="18"/>
  <c r="C220" i="18"/>
  <c r="AD219" i="18"/>
  <c r="Q219" i="18"/>
  <c r="C219" i="18"/>
  <c r="AD218" i="18"/>
  <c r="Q218" i="18"/>
  <c r="C218" i="18"/>
  <c r="AD217" i="18"/>
  <c r="Q217" i="18"/>
  <c r="C217" i="18"/>
  <c r="AP216" i="18"/>
  <c r="AO216" i="18"/>
  <c r="AN216" i="18"/>
  <c r="AM216" i="18"/>
  <c r="AL216" i="18"/>
  <c r="AK216" i="18"/>
  <c r="AJ216" i="18"/>
  <c r="AI216" i="18"/>
  <c r="AH216" i="18"/>
  <c r="AG216" i="18"/>
  <c r="AE216" i="18"/>
  <c r="AC216" i="18"/>
  <c r="AB216" i="18"/>
  <c r="AA216" i="18"/>
  <c r="Z216" i="18"/>
  <c r="Y216" i="18"/>
  <c r="X216" i="18"/>
  <c r="W216" i="18"/>
  <c r="V216" i="18"/>
  <c r="U216" i="18"/>
  <c r="T216" i="18"/>
  <c r="R216" i="18"/>
  <c r="P216" i="18"/>
  <c r="O216" i="18"/>
  <c r="N216" i="18"/>
  <c r="M216" i="18"/>
  <c r="L216" i="18"/>
  <c r="K216" i="18"/>
  <c r="J216" i="18"/>
  <c r="I216" i="18"/>
  <c r="H216" i="18"/>
  <c r="G216" i="18"/>
  <c r="F216" i="18"/>
  <c r="D216" i="18"/>
  <c r="AD215" i="18"/>
  <c r="Q215" i="18"/>
  <c r="C215" i="18"/>
  <c r="AD214" i="18"/>
  <c r="Q214" i="18"/>
  <c r="C214" i="18"/>
  <c r="AP213" i="18"/>
  <c r="AO213" i="18"/>
  <c r="AN213" i="18"/>
  <c r="AM213" i="18"/>
  <c r="AL213" i="18"/>
  <c r="AK213" i="18"/>
  <c r="AJ213" i="18"/>
  <c r="AI213" i="18"/>
  <c r="AH213" i="18"/>
  <c r="AG213" i="18"/>
  <c r="AE213" i="18"/>
  <c r="AC213" i="18"/>
  <c r="AB213" i="18"/>
  <c r="AA213" i="18"/>
  <c r="Z213" i="18"/>
  <c r="Y213" i="18"/>
  <c r="X213" i="18"/>
  <c r="W213" i="18"/>
  <c r="V213" i="18"/>
  <c r="U213" i="18"/>
  <c r="T213" i="18"/>
  <c r="R213" i="18"/>
  <c r="P213" i="18"/>
  <c r="O213" i="18"/>
  <c r="N213" i="18"/>
  <c r="M213" i="18"/>
  <c r="L213" i="18"/>
  <c r="K213" i="18"/>
  <c r="J213" i="18"/>
  <c r="I213" i="18"/>
  <c r="H213" i="18"/>
  <c r="G213" i="18"/>
  <c r="F213" i="18"/>
  <c r="D213" i="18"/>
  <c r="AD212" i="18"/>
  <c r="Q212" i="18"/>
  <c r="C212" i="18"/>
  <c r="AD211" i="18"/>
  <c r="Q211" i="18"/>
  <c r="C211" i="18"/>
  <c r="AP210" i="18"/>
  <c r="AO210" i="18"/>
  <c r="AN210" i="18"/>
  <c r="AM210" i="18"/>
  <c r="AL210" i="18"/>
  <c r="AK210" i="18"/>
  <c r="AK206" i="18" s="1"/>
  <c r="AJ210" i="18"/>
  <c r="AI210" i="18"/>
  <c r="AH210" i="18"/>
  <c r="AG210" i="18"/>
  <c r="AE210" i="18"/>
  <c r="AC210" i="18"/>
  <c r="AB210" i="18"/>
  <c r="AA210" i="18"/>
  <c r="Z210" i="18"/>
  <c r="Y210" i="18"/>
  <c r="X210" i="18"/>
  <c r="W210" i="18"/>
  <c r="V210" i="18"/>
  <c r="U210" i="18"/>
  <c r="T210" i="18"/>
  <c r="R210" i="18"/>
  <c r="P210" i="18"/>
  <c r="O210" i="18"/>
  <c r="N210" i="18"/>
  <c r="M210" i="18"/>
  <c r="L210" i="18"/>
  <c r="K210" i="18"/>
  <c r="J210" i="18"/>
  <c r="I210" i="18"/>
  <c r="I206" i="18" s="1"/>
  <c r="H210" i="18"/>
  <c r="G210" i="18"/>
  <c r="F210" i="18"/>
  <c r="D210" i="18"/>
  <c r="AD209" i="18"/>
  <c r="Q209" i="18"/>
  <c r="C209" i="18"/>
  <c r="AD208" i="18"/>
  <c r="Q208" i="18"/>
  <c r="C208" i="18"/>
  <c r="AD207" i="18"/>
  <c r="Q207" i="18"/>
  <c r="C207" i="18"/>
  <c r="AO204" i="18"/>
  <c r="AN204" i="18"/>
  <c r="AM204" i="18"/>
  <c r="AL204" i="18"/>
  <c r="AK204" i="18"/>
  <c r="AJ204" i="18"/>
  <c r="AI204" i="18"/>
  <c r="AH204" i="18"/>
  <c r="AG204" i="18"/>
  <c r="AE204" i="18"/>
  <c r="AB204" i="18"/>
  <c r="AA204" i="18"/>
  <c r="Z204" i="18"/>
  <c r="Y204" i="18"/>
  <c r="X204" i="18"/>
  <c r="W204" i="18"/>
  <c r="V204" i="18"/>
  <c r="U204" i="18"/>
  <c r="T204" i="18"/>
  <c r="R204" i="18"/>
  <c r="O204" i="18"/>
  <c r="N204" i="18"/>
  <c r="M204" i="18"/>
  <c r="L204" i="18"/>
  <c r="K204" i="18"/>
  <c r="J204" i="18"/>
  <c r="I204" i="18"/>
  <c r="H204" i="18"/>
  <c r="G204" i="18"/>
  <c r="F204" i="18"/>
  <c r="D204" i="18"/>
  <c r="AD203" i="18"/>
  <c r="AD204" i="18" s="1"/>
  <c r="Q203" i="18"/>
  <c r="Q204" i="18" s="1"/>
  <c r="C203" i="18"/>
  <c r="C204" i="18" s="1"/>
  <c r="AO202" i="18"/>
  <c r="AN202" i="18"/>
  <c r="AM202" i="18"/>
  <c r="AL202" i="18"/>
  <c r="AK202" i="18"/>
  <c r="AJ202" i="18"/>
  <c r="AI202" i="18"/>
  <c r="AH202" i="18"/>
  <c r="AG202" i="18"/>
  <c r="AE202" i="18"/>
  <c r="AB202" i="18"/>
  <c r="AA202" i="18"/>
  <c r="Z202" i="18"/>
  <c r="Y202" i="18"/>
  <c r="X202" i="18"/>
  <c r="W202" i="18"/>
  <c r="V202" i="18"/>
  <c r="U202" i="18"/>
  <c r="T202" i="18"/>
  <c r="R202" i="18"/>
  <c r="O202" i="18"/>
  <c r="N202" i="18"/>
  <c r="M202" i="18"/>
  <c r="L202" i="18"/>
  <c r="K202" i="18"/>
  <c r="J202" i="18"/>
  <c r="I202" i="18"/>
  <c r="H202" i="18"/>
  <c r="G202" i="18"/>
  <c r="F202" i="18"/>
  <c r="D202" i="18"/>
  <c r="AD201" i="18"/>
  <c r="Q201" i="18"/>
  <c r="C201" i="18"/>
  <c r="AD200" i="18"/>
  <c r="Q200" i="18"/>
  <c r="C200" i="18"/>
  <c r="AD199" i="18"/>
  <c r="Q199" i="18"/>
  <c r="C199" i="18"/>
  <c r="AD198" i="18"/>
  <c r="Q198" i="18"/>
  <c r="C198" i="18"/>
  <c r="AO197" i="18"/>
  <c r="AN197" i="18"/>
  <c r="AM197" i="18"/>
  <c r="AL197" i="18"/>
  <c r="AK197" i="18"/>
  <c r="AJ197" i="18"/>
  <c r="AI197" i="18"/>
  <c r="AH197" i="18"/>
  <c r="AG197" i="18"/>
  <c r="AE197" i="18"/>
  <c r="AB197" i="18"/>
  <c r="AA197" i="18"/>
  <c r="Z197" i="18"/>
  <c r="Y197" i="18"/>
  <c r="X197" i="18"/>
  <c r="W197" i="18"/>
  <c r="V197" i="18"/>
  <c r="U197" i="18"/>
  <c r="T197" i="18"/>
  <c r="R197" i="18"/>
  <c r="O197" i="18"/>
  <c r="N197" i="18"/>
  <c r="M197" i="18"/>
  <c r="L197" i="18"/>
  <c r="K197" i="18"/>
  <c r="J197" i="18"/>
  <c r="I197" i="18"/>
  <c r="H197" i="18"/>
  <c r="G197" i="18"/>
  <c r="F197" i="18"/>
  <c r="D197" i="18"/>
  <c r="AD196" i="18"/>
  <c r="Q196" i="18"/>
  <c r="C196" i="18"/>
  <c r="AD195" i="18"/>
  <c r="Q195" i="18"/>
  <c r="C195" i="18"/>
  <c r="AD194" i="18"/>
  <c r="Q194" i="18"/>
  <c r="C194" i="18"/>
  <c r="AO193" i="18"/>
  <c r="AN193" i="18"/>
  <c r="AM193" i="18"/>
  <c r="AL193" i="18"/>
  <c r="AK193" i="18"/>
  <c r="AJ193" i="18"/>
  <c r="AI193" i="18"/>
  <c r="AH193" i="18"/>
  <c r="AG193" i="18"/>
  <c r="AE193" i="18"/>
  <c r="AB193" i="18"/>
  <c r="AA193" i="18"/>
  <c r="Z193" i="18"/>
  <c r="Y193" i="18"/>
  <c r="X193" i="18"/>
  <c r="W193" i="18"/>
  <c r="V193" i="18"/>
  <c r="U193" i="18"/>
  <c r="T193" i="18"/>
  <c r="R193" i="18"/>
  <c r="O193" i="18"/>
  <c r="N193" i="18"/>
  <c r="M193" i="18"/>
  <c r="L193" i="18"/>
  <c r="K193" i="18"/>
  <c r="J193" i="18"/>
  <c r="I193" i="18"/>
  <c r="H193" i="18"/>
  <c r="G193" i="18"/>
  <c r="F193" i="18"/>
  <c r="D193" i="18"/>
  <c r="AD192" i="18"/>
  <c r="AD193" i="18" s="1"/>
  <c r="Q192" i="18"/>
  <c r="Q193" i="18" s="1"/>
  <c r="C192" i="18"/>
  <c r="C193" i="18" s="1"/>
  <c r="AO191" i="18"/>
  <c r="AN191" i="18"/>
  <c r="AM191" i="18"/>
  <c r="AL191" i="18"/>
  <c r="AK191" i="18"/>
  <c r="AJ191" i="18"/>
  <c r="AI191" i="18"/>
  <c r="AH191" i="18"/>
  <c r="AG191" i="18"/>
  <c r="AE191" i="18"/>
  <c r="AB191" i="18"/>
  <c r="AA191" i="18"/>
  <c r="Z191" i="18"/>
  <c r="Y191" i="18"/>
  <c r="X191" i="18"/>
  <c r="W191" i="18"/>
  <c r="V191" i="18"/>
  <c r="U191" i="18"/>
  <c r="T191" i="18"/>
  <c r="R191" i="18"/>
  <c r="O191" i="18"/>
  <c r="N191" i="18"/>
  <c r="M191" i="18"/>
  <c r="L191" i="18"/>
  <c r="K191" i="18"/>
  <c r="J191" i="18"/>
  <c r="I191" i="18"/>
  <c r="H191" i="18"/>
  <c r="G191" i="18"/>
  <c r="F191" i="18"/>
  <c r="D191" i="18"/>
  <c r="AD190" i="18"/>
  <c r="AD191" i="18" s="1"/>
  <c r="Q190" i="18"/>
  <c r="Q191" i="18" s="1"/>
  <c r="C190" i="18"/>
  <c r="C191" i="18" s="1"/>
  <c r="AP173" i="18"/>
  <c r="AO173" i="18"/>
  <c r="AN173" i="18"/>
  <c r="AM173" i="18"/>
  <c r="AL173" i="18"/>
  <c r="AK173" i="18"/>
  <c r="AJ173" i="18"/>
  <c r="AI173" i="18"/>
  <c r="AH173" i="18"/>
  <c r="AG173" i="18"/>
  <c r="AE173" i="18"/>
  <c r="AC173" i="18"/>
  <c r="AB173" i="18"/>
  <c r="AA173" i="18"/>
  <c r="Z173" i="18"/>
  <c r="Y173" i="18"/>
  <c r="X173" i="18"/>
  <c r="W173" i="18"/>
  <c r="V173" i="18"/>
  <c r="U173" i="18"/>
  <c r="T173" i="18"/>
  <c r="R173" i="18"/>
  <c r="P173" i="18"/>
  <c r="O173" i="18"/>
  <c r="N173" i="18"/>
  <c r="M173" i="18"/>
  <c r="L173" i="18"/>
  <c r="K173" i="18"/>
  <c r="J173" i="18"/>
  <c r="I173" i="18"/>
  <c r="H173" i="18"/>
  <c r="G173" i="18"/>
  <c r="F173" i="18"/>
  <c r="D173" i="18"/>
  <c r="AD172" i="18"/>
  <c r="AD173" i="18" s="1"/>
  <c r="Q172" i="18"/>
  <c r="Q173" i="18" s="1"/>
  <c r="C172" i="18"/>
  <c r="C173" i="18" s="1"/>
  <c r="AP171" i="18"/>
  <c r="AO171" i="18"/>
  <c r="AN171" i="18"/>
  <c r="AM171" i="18"/>
  <c r="AL171" i="18"/>
  <c r="AK171" i="18"/>
  <c r="AJ171" i="18"/>
  <c r="AI171" i="18"/>
  <c r="AH171" i="18"/>
  <c r="AG171" i="18"/>
  <c r="AE171" i="18"/>
  <c r="AC171" i="18"/>
  <c r="AB171" i="18"/>
  <c r="AA171" i="18"/>
  <c r="Z171" i="18"/>
  <c r="Y171" i="18"/>
  <c r="X171" i="18"/>
  <c r="W171" i="18"/>
  <c r="V171" i="18"/>
  <c r="U171" i="18"/>
  <c r="T171" i="18"/>
  <c r="R171" i="18"/>
  <c r="O171" i="18"/>
  <c r="N171" i="18"/>
  <c r="M171" i="18"/>
  <c r="L171" i="18"/>
  <c r="K171" i="18"/>
  <c r="J171" i="18"/>
  <c r="I171" i="18"/>
  <c r="H171" i="18"/>
  <c r="G171" i="18"/>
  <c r="F171" i="18"/>
  <c r="D171" i="18"/>
  <c r="AD170" i="18"/>
  <c r="Q170" i="18"/>
  <c r="C170" i="18"/>
  <c r="AD169" i="18"/>
  <c r="Q169" i="18"/>
  <c r="P169" i="18"/>
  <c r="C169" i="18" s="1"/>
  <c r="AD168" i="18"/>
  <c r="Q168" i="18"/>
  <c r="P168" i="18"/>
  <c r="AP167" i="18"/>
  <c r="AO167" i="18"/>
  <c r="AN167" i="18"/>
  <c r="AM167" i="18"/>
  <c r="AL167" i="18"/>
  <c r="AK167" i="18"/>
  <c r="AJ167" i="18"/>
  <c r="AI167" i="18"/>
  <c r="AH167" i="18"/>
  <c r="AG167" i="18"/>
  <c r="AE167" i="18"/>
  <c r="AC167" i="18"/>
  <c r="AB167" i="18"/>
  <c r="AA167" i="18"/>
  <c r="Z167" i="18"/>
  <c r="Y167" i="18"/>
  <c r="X167" i="18"/>
  <c r="W167" i="18"/>
  <c r="V167" i="18"/>
  <c r="U167" i="18"/>
  <c r="T167" i="18"/>
  <c r="R167" i="18"/>
  <c r="P167" i="18"/>
  <c r="O167" i="18"/>
  <c r="N167" i="18"/>
  <c r="M167" i="18"/>
  <c r="L167" i="18"/>
  <c r="K167" i="18"/>
  <c r="J167" i="18"/>
  <c r="I167" i="18"/>
  <c r="H167" i="18"/>
  <c r="G167" i="18"/>
  <c r="F167" i="18"/>
  <c r="D167" i="18"/>
  <c r="AD166" i="18"/>
  <c r="AD167" i="18" s="1"/>
  <c r="Q166" i="18"/>
  <c r="Q167" i="18" s="1"/>
  <c r="C166" i="18"/>
  <c r="C167" i="18" s="1"/>
  <c r="AP165" i="18"/>
  <c r="AO165" i="18"/>
  <c r="AN165" i="18"/>
  <c r="AM165" i="18"/>
  <c r="AL165" i="18"/>
  <c r="AK165" i="18"/>
  <c r="AJ165" i="18"/>
  <c r="AI165" i="18"/>
  <c r="AH165" i="18"/>
  <c r="AG165" i="18"/>
  <c r="AE165" i="18"/>
  <c r="AC165" i="18"/>
  <c r="AB165" i="18"/>
  <c r="AA165" i="18"/>
  <c r="Z165" i="18"/>
  <c r="Y165" i="18"/>
  <c r="X165" i="18"/>
  <c r="W165" i="18"/>
  <c r="V165" i="18"/>
  <c r="U165" i="18"/>
  <c r="T165" i="18"/>
  <c r="R165" i="18"/>
  <c r="O165" i="18"/>
  <c r="N165" i="18"/>
  <c r="M165" i="18"/>
  <c r="L165" i="18"/>
  <c r="K165" i="18"/>
  <c r="J165" i="18"/>
  <c r="I165" i="18"/>
  <c r="H165" i="18"/>
  <c r="G165" i="18"/>
  <c r="F165" i="18"/>
  <c r="D165" i="18"/>
  <c r="AD164" i="18"/>
  <c r="Q164" i="18"/>
  <c r="C164" i="18"/>
  <c r="AD163" i="18"/>
  <c r="Q163" i="18"/>
  <c r="P163" i="18"/>
  <c r="P165" i="18" s="1"/>
  <c r="AP162" i="18"/>
  <c r="AN162" i="18"/>
  <c r="AM162" i="18"/>
  <c r="AL162" i="18"/>
  <c r="AK162" i="18"/>
  <c r="AJ162" i="18"/>
  <c r="AI162" i="18"/>
  <c r="AH162" i="18"/>
  <c r="AG162" i="18"/>
  <c r="AE162" i="18"/>
  <c r="AC162" i="18"/>
  <c r="AA162" i="18"/>
  <c r="Z162" i="18"/>
  <c r="Y162" i="18"/>
  <c r="X162" i="18"/>
  <c r="W162" i="18"/>
  <c r="V162" i="18"/>
  <c r="U162" i="18"/>
  <c r="T162" i="18"/>
  <c r="R162" i="18"/>
  <c r="P162" i="18"/>
  <c r="N162" i="18"/>
  <c r="M162" i="18"/>
  <c r="L162" i="18"/>
  <c r="K162" i="18"/>
  <c r="J162" i="18"/>
  <c r="I162" i="18"/>
  <c r="H162" i="18"/>
  <c r="G162" i="18"/>
  <c r="F162" i="18"/>
  <c r="D162" i="18"/>
  <c r="AD161" i="18"/>
  <c r="AD162" i="18" s="1"/>
  <c r="Q161" i="18"/>
  <c r="Q162" i="18" s="1"/>
  <c r="C161" i="18"/>
  <c r="C162" i="18" s="1"/>
  <c r="AP160" i="18"/>
  <c r="AO160" i="18"/>
  <c r="AO162" i="18" s="1"/>
  <c r="AN160" i="18"/>
  <c r="AM160" i="18"/>
  <c r="AL160" i="18"/>
  <c r="AK160" i="18"/>
  <c r="AJ160" i="18"/>
  <c r="AI160" i="18"/>
  <c r="AH160" i="18"/>
  <c r="AG160" i="18"/>
  <c r="AE160" i="18"/>
  <c r="AC160" i="18"/>
  <c r="AB160" i="18"/>
  <c r="AA160" i="18"/>
  <c r="Z160" i="18"/>
  <c r="Y160" i="18"/>
  <c r="X160" i="18"/>
  <c r="W160" i="18"/>
  <c r="V160" i="18"/>
  <c r="U160" i="18"/>
  <c r="T160" i="18"/>
  <c r="R160" i="18"/>
  <c r="O160" i="18"/>
  <c r="O162" i="18" s="1"/>
  <c r="N160" i="18"/>
  <c r="M160" i="18"/>
  <c r="L160" i="18"/>
  <c r="L157" i="18" s="1"/>
  <c r="K160" i="18"/>
  <c r="J160" i="18"/>
  <c r="I160" i="18"/>
  <c r="H160" i="18"/>
  <c r="H157" i="18" s="1"/>
  <c r="G160" i="18"/>
  <c r="F160" i="18"/>
  <c r="D160" i="18"/>
  <c r="AD159" i="18"/>
  <c r="Q159" i="18"/>
  <c r="C159" i="18"/>
  <c r="AD158" i="18"/>
  <c r="Q158" i="18"/>
  <c r="P158" i="18"/>
  <c r="P160" i="18" s="1"/>
  <c r="AL149" i="18"/>
  <c r="AJ149" i="18"/>
  <c r="Y149" i="18"/>
  <c r="W149" i="18"/>
  <c r="L149" i="18"/>
  <c r="I149" i="18"/>
  <c r="AD148" i="18"/>
  <c r="Q148" i="18"/>
  <c r="C148" i="18"/>
  <c r="AD147" i="18"/>
  <c r="Q147" i="18"/>
  <c r="C147" i="18"/>
  <c r="AD146" i="18"/>
  <c r="Q146" i="18"/>
  <c r="C146" i="18"/>
  <c r="AL145" i="18"/>
  <c r="AJ145" i="18"/>
  <c r="Y145" i="18"/>
  <c r="W145" i="18"/>
  <c r="L145" i="18"/>
  <c r="I145" i="18"/>
  <c r="AD144" i="18"/>
  <c r="Q144" i="18"/>
  <c r="C144" i="18"/>
  <c r="AD143" i="18"/>
  <c r="Q143" i="18"/>
  <c r="C143" i="18"/>
  <c r="AD142" i="18"/>
  <c r="Q142" i="18"/>
  <c r="C142" i="18"/>
  <c r="AL141" i="18"/>
  <c r="AJ141" i="18"/>
  <c r="Y141" i="18"/>
  <c r="W141" i="18"/>
  <c r="L141" i="18"/>
  <c r="J141" i="18"/>
  <c r="I141" i="18"/>
  <c r="AD140" i="18"/>
  <c r="Q140" i="18"/>
  <c r="C140" i="18"/>
  <c r="AD139" i="18"/>
  <c r="Q139" i="18"/>
  <c r="C139" i="18"/>
  <c r="AD138" i="18"/>
  <c r="Q138" i="18"/>
  <c r="C138" i="18"/>
  <c r="AD137" i="18"/>
  <c r="Q137" i="18"/>
  <c r="C137" i="18"/>
  <c r="AL136" i="18"/>
  <c r="AK136" i="18"/>
  <c r="AK141" i="18" s="1"/>
  <c r="AK149" i="18" s="1"/>
  <c r="AJ136" i="18"/>
  <c r="Y136" i="18"/>
  <c r="X136" i="18"/>
  <c r="W136" i="18"/>
  <c r="L136" i="18"/>
  <c r="K136" i="18"/>
  <c r="K141" i="18" s="1"/>
  <c r="K149" i="18" s="1"/>
  <c r="J136" i="18"/>
  <c r="I136" i="18"/>
  <c r="AD135" i="18"/>
  <c r="Q135" i="18"/>
  <c r="C135" i="18"/>
  <c r="AD134" i="18"/>
  <c r="Q134" i="18"/>
  <c r="C134" i="18"/>
  <c r="AD133" i="18"/>
  <c r="Q133" i="18"/>
  <c r="C133" i="18"/>
  <c r="AL132" i="18"/>
  <c r="AJ132" i="18"/>
  <c r="Y132" i="18"/>
  <c r="W132" i="18"/>
  <c r="L132" i="18"/>
  <c r="J132" i="18"/>
  <c r="I132" i="18"/>
  <c r="AD131" i="18"/>
  <c r="AD132" i="18" s="1"/>
  <c r="Q131" i="18"/>
  <c r="Q132" i="18" s="1"/>
  <c r="C131" i="18"/>
  <c r="C132" i="18" s="1"/>
  <c r="AL130" i="18"/>
  <c r="AK130" i="18"/>
  <c r="AJ130" i="18"/>
  <c r="Y130" i="18"/>
  <c r="X130" i="18"/>
  <c r="W130" i="18"/>
  <c r="L130" i="18"/>
  <c r="K130" i="18"/>
  <c r="J130" i="18"/>
  <c r="I130" i="18"/>
  <c r="AD129" i="18"/>
  <c r="AD130" i="18" s="1"/>
  <c r="Q129" i="18"/>
  <c r="Q130" i="18" s="1"/>
  <c r="C129" i="18"/>
  <c r="C130" i="18" s="1"/>
  <c r="AE128" i="18"/>
  <c r="R128" i="18"/>
  <c r="D128" i="18"/>
  <c r="AP108" i="18"/>
  <c r="AO108" i="18"/>
  <c r="AN108" i="18"/>
  <c r="AM108" i="18"/>
  <c r="AL108" i="18"/>
  <c r="AK108" i="18"/>
  <c r="AJ108" i="18"/>
  <c r="AI108" i="18"/>
  <c r="AH108" i="18"/>
  <c r="AG108" i="18"/>
  <c r="AE108" i="18"/>
  <c r="AC108" i="18"/>
  <c r="AB108" i="18"/>
  <c r="AA108" i="18"/>
  <c r="Z108" i="18"/>
  <c r="Y108" i="18"/>
  <c r="X108" i="18"/>
  <c r="W108" i="18"/>
  <c r="V108" i="18"/>
  <c r="U108" i="18"/>
  <c r="T108" i="18"/>
  <c r="R108" i="18"/>
  <c r="P108" i="18"/>
  <c r="O108" i="18"/>
  <c r="N108" i="18"/>
  <c r="M108" i="18"/>
  <c r="L108" i="18"/>
  <c r="K108" i="18"/>
  <c r="J108" i="18"/>
  <c r="I108" i="18"/>
  <c r="H108" i="18"/>
  <c r="G108" i="18"/>
  <c r="F108" i="18"/>
  <c r="D108" i="18"/>
  <c r="AD107" i="18"/>
  <c r="Q107" i="18"/>
  <c r="C107" i="18"/>
  <c r="AP106" i="18"/>
  <c r="AO106" i="18"/>
  <c r="AN106" i="18"/>
  <c r="AM106" i="18"/>
  <c r="AL106" i="18"/>
  <c r="AK106" i="18"/>
  <c r="AJ106" i="18"/>
  <c r="AI106" i="18"/>
  <c r="AH106" i="18"/>
  <c r="AG106" i="18"/>
  <c r="AF106" i="18"/>
  <c r="AE106" i="18"/>
  <c r="W106" i="18"/>
  <c r="I106" i="18"/>
  <c r="AD105" i="18"/>
  <c r="C105" i="18"/>
  <c r="AD104" i="18"/>
  <c r="C104" i="18"/>
  <c r="AP103" i="18"/>
  <c r="AO103" i="18"/>
  <c r="AN103" i="18"/>
  <c r="AM103" i="18"/>
  <c r="AL103" i="18"/>
  <c r="AK103" i="18"/>
  <c r="AJ103" i="18"/>
  <c r="AI103" i="18"/>
  <c r="AH103" i="18"/>
  <c r="AG103" i="18"/>
  <c r="AF103" i="18"/>
  <c r="AE103" i="18"/>
  <c r="AC103" i="18"/>
  <c r="AB103" i="18"/>
  <c r="AA103" i="18"/>
  <c r="Z103" i="18"/>
  <c r="Y103" i="18"/>
  <c r="X103" i="18"/>
  <c r="W103" i="18"/>
  <c r="V103" i="18"/>
  <c r="U103" i="18"/>
  <c r="T103" i="18"/>
  <c r="S103" i="18"/>
  <c r="R103" i="18"/>
  <c r="P103" i="18"/>
  <c r="J103" i="18"/>
  <c r="I103" i="18"/>
  <c r="F103" i="18"/>
  <c r="D103" i="18"/>
  <c r="AD102" i="18"/>
  <c r="Q102" i="18"/>
  <c r="C102" i="18"/>
  <c r="AD101" i="18"/>
  <c r="Q101" i="18"/>
  <c r="C101" i="18"/>
  <c r="AD100" i="18"/>
  <c r="Q100" i="18"/>
  <c r="C100" i="18"/>
  <c r="AD99" i="18"/>
  <c r="Q99" i="18"/>
  <c r="C99" i="18"/>
  <c r="AP98" i="18"/>
  <c r="AJ98" i="18"/>
  <c r="AE98" i="18"/>
  <c r="AC98" i="18"/>
  <c r="W98" i="18"/>
  <c r="R98" i="18"/>
  <c r="P98" i="18"/>
  <c r="J98" i="18"/>
  <c r="I98" i="18"/>
  <c r="D98" i="18"/>
  <c r="AD97" i="18"/>
  <c r="C97" i="18"/>
  <c r="AD96" i="18"/>
  <c r="C96" i="18"/>
  <c r="AD95" i="18"/>
  <c r="Q95" i="18"/>
  <c r="C95" i="18"/>
  <c r="AP94" i="18"/>
  <c r="AO94" i="18"/>
  <c r="AO98" i="18" s="1"/>
  <c r="AN94" i="18"/>
  <c r="AN98" i="18" s="1"/>
  <c r="AM94" i="18"/>
  <c r="AM98" i="18" s="1"/>
  <c r="AL94" i="18"/>
  <c r="AL98" i="18" s="1"/>
  <c r="AK94" i="18"/>
  <c r="AJ94" i="18"/>
  <c r="AI94" i="18"/>
  <c r="AI98" i="18" s="1"/>
  <c r="AH94" i="18"/>
  <c r="AH98" i="18" s="1"/>
  <c r="AG94" i="18"/>
  <c r="AG98" i="18" s="1"/>
  <c r="AE94" i="18"/>
  <c r="AC94" i="18"/>
  <c r="AB94" i="18"/>
  <c r="AB98" i="18" s="1"/>
  <c r="AA94" i="18"/>
  <c r="AA98" i="18" s="1"/>
  <c r="Z94" i="18"/>
  <c r="Z98" i="18" s="1"/>
  <c r="Y94" i="18"/>
  <c r="Y98" i="18" s="1"/>
  <c r="X94" i="18"/>
  <c r="X98" i="18" s="1"/>
  <c r="W94" i="18"/>
  <c r="V94" i="18"/>
  <c r="U94" i="18"/>
  <c r="U98" i="18" s="1"/>
  <c r="T94" i="18"/>
  <c r="T98" i="18" s="1"/>
  <c r="R94" i="18"/>
  <c r="P94" i="18"/>
  <c r="O94" i="18"/>
  <c r="O98" i="18" s="1"/>
  <c r="N94" i="18"/>
  <c r="N98" i="18" s="1"/>
  <c r="M94" i="18"/>
  <c r="L94" i="18"/>
  <c r="L98" i="18" s="1"/>
  <c r="K94" i="18"/>
  <c r="K98" i="18" s="1"/>
  <c r="J94" i="18"/>
  <c r="I94" i="18"/>
  <c r="H94" i="18"/>
  <c r="H98" i="18" s="1"/>
  <c r="G94" i="18"/>
  <c r="G98" i="18" s="1"/>
  <c r="F94" i="18"/>
  <c r="F98" i="18" s="1"/>
  <c r="D94" i="18"/>
  <c r="AD93" i="18"/>
  <c r="AD94" i="18" s="1"/>
  <c r="Q93" i="18"/>
  <c r="Q94" i="18" s="1"/>
  <c r="C93" i="18"/>
  <c r="C94" i="18" s="1"/>
  <c r="AP92" i="18"/>
  <c r="AO92" i="18"/>
  <c r="AN92" i="18"/>
  <c r="AM92" i="18"/>
  <c r="AL92" i="18"/>
  <c r="AK92" i="18"/>
  <c r="AJ92" i="18"/>
  <c r="AI92" i="18"/>
  <c r="AH92" i="18"/>
  <c r="AG92" i="18"/>
  <c r="AE92" i="18"/>
  <c r="AC92" i="18"/>
  <c r="AB92" i="18"/>
  <c r="AA92" i="18"/>
  <c r="Z92" i="18"/>
  <c r="Y92" i="18"/>
  <c r="X92" i="18"/>
  <c r="W92" i="18"/>
  <c r="V92" i="18"/>
  <c r="U92" i="18"/>
  <c r="T92" i="18"/>
  <c r="R92" i="18"/>
  <c r="P92" i="18"/>
  <c r="O92" i="18"/>
  <c r="N92" i="18"/>
  <c r="M92" i="18"/>
  <c r="L92" i="18"/>
  <c r="K92" i="18"/>
  <c r="J92" i="18"/>
  <c r="I92" i="18"/>
  <c r="H92" i="18"/>
  <c r="G92" i="18"/>
  <c r="F92" i="18"/>
  <c r="D92" i="18"/>
  <c r="AD91" i="18"/>
  <c r="AD92" i="18" s="1"/>
  <c r="Q91" i="18"/>
  <c r="Q92" i="18" s="1"/>
  <c r="C91" i="18"/>
  <c r="C92" i="18" s="1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C56" i="18"/>
  <c r="AB56" i="18"/>
  <c r="AA56" i="18"/>
  <c r="Z56" i="18"/>
  <c r="Y56" i="18"/>
  <c r="X56" i="18"/>
  <c r="W56" i="18"/>
  <c r="V56" i="18"/>
  <c r="U56" i="18"/>
  <c r="T56" i="18"/>
  <c r="R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5" i="18"/>
  <c r="AP54" i="18"/>
  <c r="AO54" i="18"/>
  <c r="AN54" i="18"/>
  <c r="AM54" i="18"/>
  <c r="AL54" i="18"/>
  <c r="AK54" i="18"/>
  <c r="AJ54" i="18"/>
  <c r="AF54" i="18"/>
  <c r="AE54" i="18"/>
  <c r="X54" i="18"/>
  <c r="W54" i="18"/>
  <c r="V54" i="18"/>
  <c r="R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AD53" i="18"/>
  <c r="Q53" i="18"/>
  <c r="C53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AD51" i="18"/>
  <c r="Q51" i="18"/>
  <c r="C51" i="18"/>
  <c r="AD50" i="18"/>
  <c r="Q50" i="18"/>
  <c r="C50" i="18"/>
  <c r="AD49" i="18"/>
  <c r="Q49" i="18"/>
  <c r="C49" i="18"/>
  <c r="AP48" i="18"/>
  <c r="AO48" i="18"/>
  <c r="AN48" i="18"/>
  <c r="AM48" i="18"/>
  <c r="AL48" i="18"/>
  <c r="AK48" i="18"/>
  <c r="AJ48" i="18"/>
  <c r="AI48" i="18"/>
  <c r="AI54" i="18" s="1"/>
  <c r="AH48" i="18"/>
  <c r="AH54" i="18" s="1"/>
  <c r="AG48" i="18"/>
  <c r="AG54" i="18" s="1"/>
  <c r="AF48" i="18"/>
  <c r="AE48" i="18"/>
  <c r="AC48" i="18"/>
  <c r="AC54" i="18" s="1"/>
  <c r="AB48" i="18"/>
  <c r="AB54" i="18" s="1"/>
  <c r="AA48" i="18"/>
  <c r="AA54" i="18" s="1"/>
  <c r="Z48" i="18"/>
  <c r="Z54" i="18" s="1"/>
  <c r="Y48" i="18"/>
  <c r="Y54" i="18" s="1"/>
  <c r="X48" i="18"/>
  <c r="W48" i="18"/>
  <c r="V48" i="18"/>
  <c r="U48" i="18"/>
  <c r="U54" i="18" s="1"/>
  <c r="T48" i="18"/>
  <c r="T54" i="18" s="1"/>
  <c r="S48" i="18"/>
  <c r="R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AD47" i="18"/>
  <c r="Q47" i="18"/>
  <c r="C47" i="18"/>
  <c r="AD46" i="18"/>
  <c r="Q46" i="18"/>
  <c r="C46" i="18"/>
  <c r="AD45" i="18"/>
  <c r="Q45" i="18"/>
  <c r="C45" i="18"/>
  <c r="AD44" i="18"/>
  <c r="Q44" i="18"/>
  <c r="C44" i="18"/>
  <c r="AD43" i="18"/>
  <c r="Q43" i="18"/>
  <c r="C43" i="18"/>
  <c r="AD42" i="18"/>
  <c r="Q42" i="18"/>
  <c r="C42" i="18"/>
  <c r="AD41" i="18"/>
  <c r="Q41" i="18"/>
  <c r="C41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AD39" i="18"/>
  <c r="AD40" i="18" s="1"/>
  <c r="Q39" i="18"/>
  <c r="Q40" i="18" s="1"/>
  <c r="C39" i="18"/>
  <c r="C40" i="18" s="1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AD37" i="18"/>
  <c r="Q37" i="18"/>
  <c r="C37" i="18"/>
  <c r="AD36" i="18"/>
  <c r="Q36" i="18"/>
  <c r="C36" i="18"/>
  <c r="AD35" i="18"/>
  <c r="Q35" i="18"/>
  <c r="C35" i="18"/>
  <c r="AD34" i="18"/>
  <c r="Q34" i="18"/>
  <c r="C34" i="18"/>
  <c r="AD33" i="18"/>
  <c r="Q33" i="18"/>
  <c r="C33" i="18"/>
  <c r="AD32" i="18"/>
  <c r="Q32" i="18"/>
  <c r="C32" i="18"/>
  <c r="AD31" i="18"/>
  <c r="Q31" i="18"/>
  <c r="C31" i="18"/>
  <c r="AD30" i="18"/>
  <c r="Q30" i="18"/>
  <c r="C30" i="18"/>
  <c r="AD29" i="18"/>
  <c r="Q29" i="18"/>
  <c r="C29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P28" i="18"/>
  <c r="O28" i="18"/>
  <c r="N28" i="18"/>
  <c r="M28" i="18"/>
  <c r="K28" i="18"/>
  <c r="J28" i="18"/>
  <c r="I28" i="18"/>
  <c r="H28" i="18"/>
  <c r="G28" i="18"/>
  <c r="F28" i="18"/>
  <c r="E28" i="18"/>
  <c r="D28" i="18"/>
  <c r="AD27" i="18"/>
  <c r="Q27" i="18"/>
  <c r="C27" i="18"/>
  <c r="AD26" i="18"/>
  <c r="Q26" i="18"/>
  <c r="C26" i="18"/>
  <c r="AD25" i="18"/>
  <c r="Q25" i="18"/>
  <c r="C25" i="18"/>
  <c r="AD24" i="18"/>
  <c r="Q24" i="18"/>
  <c r="C24" i="18"/>
  <c r="AD23" i="18"/>
  <c r="Q23" i="18"/>
  <c r="C23" i="18"/>
  <c r="AD22" i="18"/>
  <c r="Q22" i="18"/>
  <c r="C22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P21" i="18"/>
  <c r="O21" i="18"/>
  <c r="N21" i="18"/>
  <c r="M21" i="18"/>
  <c r="K21" i="18"/>
  <c r="J21" i="18"/>
  <c r="I21" i="18"/>
  <c r="H21" i="18"/>
  <c r="G21" i="18"/>
  <c r="F21" i="18"/>
  <c r="E21" i="18"/>
  <c r="D21" i="18"/>
  <c r="AD20" i="18"/>
  <c r="Q20" i="18"/>
  <c r="C20" i="18"/>
  <c r="AD19" i="18"/>
  <c r="Q19" i="18"/>
  <c r="C19" i="18"/>
  <c r="AD18" i="18"/>
  <c r="Q18" i="18"/>
  <c r="C18" i="18"/>
  <c r="AD17" i="18"/>
  <c r="Q17" i="18"/>
  <c r="C17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AD15" i="18"/>
  <c r="Q15" i="18"/>
  <c r="C15" i="18"/>
  <c r="AD14" i="18"/>
  <c r="Q14" i="18"/>
  <c r="C14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AD12" i="18"/>
  <c r="AD13" i="18" s="1"/>
  <c r="Q12" i="18"/>
  <c r="Q13" i="18" s="1"/>
  <c r="C12" i="18"/>
  <c r="C13" i="18" s="1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AD10" i="18"/>
  <c r="Q10" i="18"/>
  <c r="C10" i="18"/>
  <c r="AD9" i="18"/>
  <c r="Q9" i="18"/>
  <c r="C9" i="18"/>
  <c r="AO90" i="18" l="1"/>
  <c r="D90" i="18"/>
  <c r="Z90" i="18"/>
  <c r="AP90" i="18"/>
  <c r="AH90" i="18"/>
  <c r="AL90" i="18"/>
  <c r="H90" i="18"/>
  <c r="P171" i="18"/>
  <c r="AK205" i="18"/>
  <c r="F8" i="18"/>
  <c r="N8" i="18"/>
  <c r="AF8" i="18"/>
  <c r="AF7" i="18" s="1"/>
  <c r="AF236" i="18" s="1"/>
  <c r="AJ8" i="18"/>
  <c r="AD16" i="18"/>
  <c r="T8" i="18"/>
  <c r="X8" i="18"/>
  <c r="AB8" i="18"/>
  <c r="R8" i="18"/>
  <c r="V8" i="18"/>
  <c r="C38" i="18"/>
  <c r="AD228" i="18"/>
  <c r="V189" i="18"/>
  <c r="AG189" i="18"/>
  <c r="AK189" i="18"/>
  <c r="AO189" i="18"/>
  <c r="AE189" i="18"/>
  <c r="W157" i="18"/>
  <c r="AH8" i="18"/>
  <c r="AG90" i="18"/>
  <c r="C163" i="18"/>
  <c r="C165" i="18" s="1"/>
  <c r="AP157" i="18"/>
  <c r="AP150" i="18" s="1"/>
  <c r="G157" i="18"/>
  <c r="O157" i="18"/>
  <c r="I205" i="18"/>
  <c r="C158" i="18"/>
  <c r="AI90" i="18"/>
  <c r="AM90" i="18"/>
  <c r="AE157" i="18"/>
  <c r="AE150" i="18" s="1"/>
  <c r="AJ157" i="18"/>
  <c r="L189" i="18"/>
  <c r="AO206" i="18"/>
  <c r="AO205" i="18" s="1"/>
  <c r="C54" i="18"/>
  <c r="N90" i="18"/>
  <c r="N7" i="18" s="1"/>
  <c r="AE90" i="18"/>
  <c r="U157" i="18"/>
  <c r="Q197" i="18"/>
  <c r="Q202" i="18"/>
  <c r="AD202" i="18"/>
  <c r="Q228" i="18"/>
  <c r="U8" i="18"/>
  <c r="Y8" i="18"/>
  <c r="AD52" i="18"/>
  <c r="Q149" i="18"/>
  <c r="Q165" i="18"/>
  <c r="T189" i="18"/>
  <c r="AB189" i="18"/>
  <c r="K206" i="18"/>
  <c r="K205" i="18" s="1"/>
  <c r="U206" i="18"/>
  <c r="U205" i="18" s="1"/>
  <c r="AI206" i="18"/>
  <c r="AI205" i="18" s="1"/>
  <c r="C233" i="18"/>
  <c r="Q21" i="18"/>
  <c r="Q28" i="18"/>
  <c r="AD28" i="18"/>
  <c r="C52" i="18"/>
  <c r="H8" i="18"/>
  <c r="H7" i="18" s="1"/>
  <c r="C56" i="18"/>
  <c r="AD56" i="18"/>
  <c r="AD106" i="18"/>
  <c r="C141" i="18"/>
  <c r="AD149" i="18"/>
  <c r="C149" i="18"/>
  <c r="I157" i="18"/>
  <c r="M157" i="18"/>
  <c r="T157" i="18"/>
  <c r="AH157" i="18"/>
  <c r="AL157" i="18"/>
  <c r="C168" i="18"/>
  <c r="C171" i="18" s="1"/>
  <c r="AC157" i="18"/>
  <c r="AC150" i="18" s="1"/>
  <c r="AL189" i="18"/>
  <c r="AD210" i="18"/>
  <c r="Q216" i="18"/>
  <c r="C228" i="18"/>
  <c r="I128" i="18"/>
  <c r="AB162" i="18"/>
  <c r="AB157" i="18"/>
  <c r="J8" i="18"/>
  <c r="W8" i="18"/>
  <c r="AN8" i="18"/>
  <c r="Q54" i="18"/>
  <c r="Q52" i="18"/>
  <c r="AK90" i="18"/>
  <c r="AK98" i="18"/>
  <c r="X90" i="18"/>
  <c r="Q141" i="18"/>
  <c r="F157" i="18"/>
  <c r="F90" i="18"/>
  <c r="J90" i="18"/>
  <c r="R90" i="18"/>
  <c r="R7" i="18" s="1"/>
  <c r="W90" i="18"/>
  <c r="AA90" i="18"/>
  <c r="AJ90" i="18"/>
  <c r="AN90" i="18"/>
  <c r="Y128" i="18"/>
  <c r="AK128" i="18"/>
  <c r="Y157" i="18"/>
  <c r="L150" i="18"/>
  <c r="H206" i="18"/>
  <c r="H205" i="18" s="1"/>
  <c r="L206" i="18"/>
  <c r="L205" i="18" s="1"/>
  <c r="P206" i="18"/>
  <c r="P205" i="18" s="1"/>
  <c r="Z206" i="18"/>
  <c r="Z205" i="18" s="1"/>
  <c r="C11" i="18"/>
  <c r="D8" i="18"/>
  <c r="L8" i="18"/>
  <c r="P8" i="18"/>
  <c r="AC8" i="18"/>
  <c r="AL8" i="18"/>
  <c r="Z8" i="18"/>
  <c r="Z7" i="18" s="1"/>
  <c r="Q160" i="18"/>
  <c r="R157" i="18"/>
  <c r="AA157" i="18"/>
  <c r="AK157" i="18"/>
  <c r="AK150" i="18" s="1"/>
  <c r="X189" i="18"/>
  <c r="AD216" i="18"/>
  <c r="S8" i="18"/>
  <c r="S7" i="18" s="1"/>
  <c r="S236" i="18" s="1"/>
  <c r="AA8" i="18"/>
  <c r="T90" i="18"/>
  <c r="AB90" i="18"/>
  <c r="AL128" i="18"/>
  <c r="C136" i="18"/>
  <c r="N157" i="18"/>
  <c r="Q103" i="18"/>
  <c r="C106" i="18"/>
  <c r="AD141" i="18"/>
  <c r="AD145" i="18"/>
  <c r="J157" i="18"/>
  <c r="H189" i="18"/>
  <c r="H150" i="18" s="1"/>
  <c r="Z189" i="18"/>
  <c r="J189" i="18"/>
  <c r="Q210" i="18"/>
  <c r="AD213" i="18"/>
  <c r="R206" i="18"/>
  <c r="R205" i="18" s="1"/>
  <c r="W206" i="18"/>
  <c r="W205" i="18" s="1"/>
  <c r="AA206" i="18"/>
  <c r="AA205" i="18" s="1"/>
  <c r="C223" i="18"/>
  <c r="E8" i="18"/>
  <c r="E7" i="18" s="1"/>
  <c r="E236" i="18" s="1"/>
  <c r="I8" i="18"/>
  <c r="M8" i="18"/>
  <c r="AD11" i="18"/>
  <c r="AI8" i="18"/>
  <c r="AI7" i="18" s="1"/>
  <c r="AM8" i="18"/>
  <c r="C16" i="18"/>
  <c r="Q16" i="18"/>
  <c r="AD38" i="18"/>
  <c r="AD48" i="18"/>
  <c r="C48" i="18"/>
  <c r="L90" i="18"/>
  <c r="I90" i="18"/>
  <c r="M90" i="18"/>
  <c r="V90" i="18"/>
  <c r="V7" i="18" s="1"/>
  <c r="AD103" i="18"/>
  <c r="AD160" i="18"/>
  <c r="AN157" i="18"/>
  <c r="K157" i="18"/>
  <c r="X157" i="18"/>
  <c r="AG157" i="18"/>
  <c r="AD165" i="18"/>
  <c r="D189" i="18"/>
  <c r="I189" i="18"/>
  <c r="I150" i="18" s="1"/>
  <c r="M189" i="18"/>
  <c r="R189" i="18"/>
  <c r="W189" i="18"/>
  <c r="W150" i="18" s="1"/>
  <c r="AA189" i="18"/>
  <c r="Y206" i="18"/>
  <c r="Y205" i="18" s="1"/>
  <c r="AC206" i="18"/>
  <c r="AC205" i="18" s="1"/>
  <c r="AH206" i="18"/>
  <c r="AH205" i="18" s="1"/>
  <c r="AL206" i="18"/>
  <c r="AL205" i="18" s="1"/>
  <c r="AP206" i="18"/>
  <c r="AP205" i="18" s="1"/>
  <c r="F206" i="18"/>
  <c r="F205" i="18" s="1"/>
  <c r="J206" i="18"/>
  <c r="J205" i="18" s="1"/>
  <c r="N206" i="18"/>
  <c r="N205" i="18" s="1"/>
  <c r="Q223" i="18"/>
  <c r="Q232" i="18"/>
  <c r="X206" i="18"/>
  <c r="X205" i="18" s="1"/>
  <c r="AB206" i="18"/>
  <c r="AB205" i="18" s="1"/>
  <c r="G8" i="18"/>
  <c r="K8" i="18"/>
  <c r="O8" i="18"/>
  <c r="AG8" i="18"/>
  <c r="AK8" i="18"/>
  <c r="AO8" i="18"/>
  <c r="AO7" i="18" s="1"/>
  <c r="C28" i="18"/>
  <c r="C103" i="18"/>
  <c r="P90" i="18"/>
  <c r="G90" i="18"/>
  <c r="K90" i="18"/>
  <c r="O90" i="18"/>
  <c r="U90" i="18"/>
  <c r="Y90" i="18"/>
  <c r="AC90" i="18"/>
  <c r="L128" i="18"/>
  <c r="AJ128" i="18"/>
  <c r="J128" i="18"/>
  <c r="AD136" i="18"/>
  <c r="Q171" i="18"/>
  <c r="AD171" i="18"/>
  <c r="AO157" i="18"/>
  <c r="AJ189" i="18"/>
  <c r="AJ150" i="18" s="1"/>
  <c r="AN189" i="18"/>
  <c r="AD197" i="18"/>
  <c r="AD189" i="18" s="1"/>
  <c r="AH189" i="18"/>
  <c r="M206" i="18"/>
  <c r="M205" i="18" s="1"/>
  <c r="V206" i="18"/>
  <c r="V205" i="18" s="1"/>
  <c r="AM206" i="18"/>
  <c r="AM205" i="18" s="1"/>
  <c r="C213" i="18"/>
  <c r="Q213" i="18"/>
  <c r="G206" i="18"/>
  <c r="G205" i="18" s="1"/>
  <c r="O206" i="18"/>
  <c r="O205" i="18" s="1"/>
  <c r="C160" i="18"/>
  <c r="D157" i="18"/>
  <c r="Q11" i="18"/>
  <c r="AE8" i="18"/>
  <c r="AE7" i="18" s="1"/>
  <c r="AP8" i="18"/>
  <c r="AP7" i="18" s="1"/>
  <c r="C21" i="18"/>
  <c r="Q38" i="18"/>
  <c r="AD54" i="18"/>
  <c r="M98" i="18"/>
  <c r="C98" i="18" s="1"/>
  <c r="C108" i="18"/>
  <c r="K128" i="18"/>
  <c r="Q136" i="18"/>
  <c r="V157" i="18"/>
  <c r="V150" i="18" s="1"/>
  <c r="Z157" i="18"/>
  <c r="AI157" i="18"/>
  <c r="AM157" i="18"/>
  <c r="F189" i="18"/>
  <c r="N189" i="18"/>
  <c r="T206" i="18"/>
  <c r="T205" i="18" s="1"/>
  <c r="V98" i="18"/>
  <c r="Q98" i="18" s="1"/>
  <c r="AD21" i="18"/>
  <c r="Q48" i="18"/>
  <c r="Q56" i="18"/>
  <c r="AD98" i="18"/>
  <c r="X141" i="18"/>
  <c r="X149" i="18" s="1"/>
  <c r="X128" i="18" s="1"/>
  <c r="C145" i="18"/>
  <c r="C210" i="18"/>
  <c r="D206" i="18"/>
  <c r="D205" i="18" s="1"/>
  <c r="AD232" i="18"/>
  <c r="AG206" i="18"/>
  <c r="AG205" i="18" s="1"/>
  <c r="Q233" i="18"/>
  <c r="AD233" i="18"/>
  <c r="AD108" i="18"/>
  <c r="W128" i="18"/>
  <c r="C197" i="18"/>
  <c r="C216" i="18"/>
  <c r="AD223" i="18"/>
  <c r="Q108" i="18"/>
  <c r="Q145" i="18"/>
  <c r="P157" i="18"/>
  <c r="P150" i="18" s="1"/>
  <c r="G189" i="18"/>
  <c r="G150" i="18" s="1"/>
  <c r="K189" i="18"/>
  <c r="O189" i="18"/>
  <c r="O150" i="18" s="1"/>
  <c r="U189" i="18"/>
  <c r="Y189" i="18"/>
  <c r="AI189" i="18"/>
  <c r="AM189" i="18"/>
  <c r="C202" i="18"/>
  <c r="AE206" i="18"/>
  <c r="AE205" i="18" s="1"/>
  <c r="AJ206" i="18"/>
  <c r="AJ205" i="18" s="1"/>
  <c r="AN206" i="18"/>
  <c r="AN205" i="18" s="1"/>
  <c r="C232" i="18"/>
  <c r="D7" i="18" l="1"/>
  <c r="AG7" i="18"/>
  <c r="AH7" i="18"/>
  <c r="Y150" i="18"/>
  <c r="AB7" i="18"/>
  <c r="AO150" i="18"/>
  <c r="AO236" i="18" s="1"/>
  <c r="AM7" i="18"/>
  <c r="Q189" i="18"/>
  <c r="AH150" i="18"/>
  <c r="AH236" i="18" s="1"/>
  <c r="T7" i="18"/>
  <c r="T236" i="18" s="1"/>
  <c r="T150" i="18"/>
  <c r="K150" i="18"/>
  <c r="N150" i="18"/>
  <c r="N236" i="18" s="1"/>
  <c r="X150" i="18"/>
  <c r="F7" i="18"/>
  <c r="U7" i="18"/>
  <c r="AG150" i="18"/>
  <c r="AB150" i="18"/>
  <c r="X7" i="18"/>
  <c r="V236" i="18"/>
  <c r="D150" i="18"/>
  <c r="D236" i="18" s="1"/>
  <c r="AK7" i="18"/>
  <c r="AK236" i="18" s="1"/>
  <c r="G7" i="18"/>
  <c r="G236" i="18" s="1"/>
  <c r="M150" i="18"/>
  <c r="AD157" i="18"/>
  <c r="AC7" i="18"/>
  <c r="AC236" i="18" s="1"/>
  <c r="C8" i="18"/>
  <c r="AL150" i="18"/>
  <c r="AN150" i="18"/>
  <c r="AA150" i="18"/>
  <c r="AL7" i="18"/>
  <c r="AA7" i="18"/>
  <c r="AA236" i="18" s="1"/>
  <c r="W7" i="18"/>
  <c r="W236" i="18" s="1"/>
  <c r="K7" i="18"/>
  <c r="M7" i="18"/>
  <c r="Q206" i="18"/>
  <c r="Q205" i="18" s="1"/>
  <c r="J7" i="18"/>
  <c r="AP236" i="18"/>
  <c r="Q157" i="18"/>
  <c r="AG236" i="18"/>
  <c r="AD206" i="18"/>
  <c r="H236" i="18"/>
  <c r="AN7" i="18"/>
  <c r="AN236" i="18" s="1"/>
  <c r="U150" i="18"/>
  <c r="C128" i="18"/>
  <c r="C157" i="18"/>
  <c r="AD128" i="18"/>
  <c r="L7" i="18"/>
  <c r="L236" i="18" s="1"/>
  <c r="AJ7" i="18"/>
  <c r="AJ236" i="18" s="1"/>
  <c r="X236" i="18"/>
  <c r="AD8" i="18"/>
  <c r="F150" i="18"/>
  <c r="Z150" i="18"/>
  <c r="Z236" i="18" s="1"/>
  <c r="Y7" i="18"/>
  <c r="AE236" i="18"/>
  <c r="C90" i="18"/>
  <c r="O7" i="18"/>
  <c r="O236" i="18" s="1"/>
  <c r="AD90" i="18"/>
  <c r="AD7" i="18" s="1"/>
  <c r="Q90" i="18"/>
  <c r="R150" i="18"/>
  <c r="R236" i="18" s="1"/>
  <c r="I7" i="18"/>
  <c r="I236" i="18" s="1"/>
  <c r="J150" i="18"/>
  <c r="J236" i="18" s="1"/>
  <c r="Q128" i="18"/>
  <c r="P7" i="18"/>
  <c r="P236" i="18" s="1"/>
  <c r="C189" i="18"/>
  <c r="AM150" i="18"/>
  <c r="AM236" i="18" s="1"/>
  <c r="AI150" i="18"/>
  <c r="AI236" i="18" s="1"/>
  <c r="Q8" i="18"/>
  <c r="AD205" i="18"/>
  <c r="C206" i="18"/>
  <c r="C205" i="18" s="1"/>
  <c r="AD150" i="18"/>
  <c r="Q150" i="18" l="1"/>
  <c r="Y236" i="18"/>
  <c r="AB236" i="18"/>
  <c r="M236" i="18"/>
  <c r="AL236" i="18"/>
  <c r="AD238" i="18" s="1"/>
  <c r="C7" i="18"/>
  <c r="K236" i="18"/>
  <c r="C150" i="18"/>
  <c r="C236" i="18" s="1"/>
  <c r="U236" i="18"/>
  <c r="Q238" i="18" s="1"/>
  <c r="F236" i="18"/>
  <c r="E239" i="18" s="1"/>
  <c r="AD236" i="18"/>
  <c r="Q7" i="18"/>
  <c r="Q236" i="18" s="1"/>
  <c r="K17" i="8"/>
  <c r="J240" i="2"/>
  <c r="J66" i="8" s="1"/>
  <c r="J237" i="2"/>
  <c r="J65" i="8" s="1"/>
  <c r="Q239" i="18" l="1"/>
  <c r="C238" i="18"/>
  <c r="C240" i="18" s="1"/>
  <c r="N82" i="17" l="1"/>
  <c r="K82" i="17"/>
  <c r="J82" i="17"/>
  <c r="I82" i="17"/>
  <c r="H82" i="17"/>
  <c r="G82" i="17"/>
  <c r="E82" i="17"/>
  <c r="D82" i="17"/>
  <c r="C82" i="17"/>
  <c r="B82" i="17"/>
  <c r="N55" i="17"/>
  <c r="K55" i="17"/>
  <c r="J55" i="17"/>
  <c r="I55" i="17"/>
  <c r="H55" i="17"/>
  <c r="G55" i="17"/>
  <c r="F55" i="17"/>
  <c r="E55" i="17"/>
  <c r="D55" i="17"/>
  <c r="C55" i="17"/>
  <c r="B55" i="17"/>
  <c r="B30" i="17" l="1"/>
  <c r="B56" i="17"/>
  <c r="B83" i="17"/>
  <c r="D43" i="4" l="1"/>
  <c r="D97" i="4"/>
  <c r="D72" i="4"/>
  <c r="S22" i="10" l="1"/>
  <c r="S12" i="15" s="1"/>
  <c r="S48" i="15"/>
  <c r="S47" i="15" s="1"/>
  <c r="S46" i="15"/>
  <c r="S45" i="15"/>
  <c r="S44" i="15"/>
  <c r="S43" i="15"/>
  <c r="S39" i="15"/>
  <c r="S38" i="15"/>
  <c r="S35" i="15"/>
  <c r="S65" i="10"/>
  <c r="S64" i="10"/>
  <c r="S63" i="10"/>
  <c r="S61" i="10"/>
  <c r="S60" i="10"/>
  <c r="S59" i="10"/>
  <c r="S58" i="10"/>
  <c r="S57" i="10"/>
  <c r="S38" i="10"/>
  <c r="S37" i="10"/>
  <c r="S35" i="10"/>
  <c r="S34" i="10"/>
  <c r="S33" i="10"/>
  <c r="S32" i="10"/>
  <c r="S30" i="10"/>
  <c r="S27" i="10"/>
  <c r="S26" i="10"/>
  <c r="S25" i="10"/>
  <c r="S24" i="10"/>
  <c r="T22" i="10"/>
  <c r="E22" i="10"/>
  <c r="E12" i="15" s="1"/>
  <c r="S40" i="10" l="1"/>
  <c r="S20" i="15" s="1"/>
  <c r="S28" i="10"/>
  <c r="S15" i="15" s="1"/>
  <c r="S66" i="10"/>
  <c r="S34" i="15" s="1"/>
  <c r="S36" i="10"/>
  <c r="S19" i="15" s="1"/>
  <c r="S62" i="10"/>
  <c r="S33" i="15" s="1"/>
  <c r="S37" i="15"/>
  <c r="S42" i="15"/>
  <c r="S41" i="15" s="1"/>
  <c r="S29" i="10"/>
  <c r="S31" i="10" s="1"/>
  <c r="S16" i="15" s="1"/>
  <c r="AF108" i="2"/>
  <c r="AF106" i="2"/>
  <c r="AF105" i="2"/>
  <c r="AF103" i="2"/>
  <c r="AF102" i="2"/>
  <c r="AF101" i="2"/>
  <c r="AF100" i="2"/>
  <c r="AF98" i="2"/>
  <c r="AF97" i="2"/>
  <c r="AF96" i="2"/>
  <c r="AF94" i="2"/>
  <c r="AF92" i="2"/>
  <c r="S19" i="10"/>
  <c r="S20" i="10" s="1"/>
  <c r="S11" i="15" s="1"/>
  <c r="S17" i="10"/>
  <c r="AH41" i="2"/>
  <c r="S16" i="10" s="1"/>
  <c r="AH39" i="2"/>
  <c r="S14" i="10"/>
  <c r="S13" i="10"/>
  <c r="S11" i="10"/>
  <c r="S10" i="10"/>
  <c r="S9" i="10"/>
  <c r="AF146" i="2"/>
  <c r="AF145" i="2"/>
  <c r="AF144" i="2"/>
  <c r="AF142" i="2"/>
  <c r="AF141" i="2"/>
  <c r="AF140" i="2"/>
  <c r="AF138" i="2"/>
  <c r="AF137" i="2"/>
  <c r="AF136" i="2"/>
  <c r="AF135" i="2"/>
  <c r="AF133" i="2"/>
  <c r="AF132" i="2"/>
  <c r="AF131" i="2"/>
  <c r="AE104" i="2"/>
  <c r="AD104" i="2"/>
  <c r="AC104" i="2"/>
  <c r="AB104" i="2"/>
  <c r="Z104" i="2"/>
  <c r="Y104" i="2"/>
  <c r="X104" i="2"/>
  <c r="W104" i="2"/>
  <c r="V104" i="2"/>
  <c r="U104" i="2"/>
  <c r="T104" i="2"/>
  <c r="S104" i="2"/>
  <c r="R103" i="2"/>
  <c r="R146" i="2"/>
  <c r="R145" i="2"/>
  <c r="R144" i="2"/>
  <c r="R142" i="2"/>
  <c r="R141" i="2"/>
  <c r="R140" i="2"/>
  <c r="R138" i="2"/>
  <c r="R137" i="2"/>
  <c r="R136" i="2"/>
  <c r="R135" i="2"/>
  <c r="R133" i="2"/>
  <c r="R132" i="2"/>
  <c r="R131" i="2"/>
  <c r="T53" i="2"/>
  <c r="E19" i="10" s="1"/>
  <c r="E20" i="10" s="1"/>
  <c r="E11" i="15" s="1"/>
  <c r="T49" i="2"/>
  <c r="E17" i="10" s="1"/>
  <c r="T41" i="2"/>
  <c r="E16" i="10" s="1"/>
  <c r="T39" i="2"/>
  <c r="E15" i="10" s="1"/>
  <c r="T29" i="2"/>
  <c r="E14" i="10" s="1"/>
  <c r="T22" i="2"/>
  <c r="E13" i="10" s="1"/>
  <c r="T17" i="2"/>
  <c r="E11" i="10" s="1"/>
  <c r="T14" i="2"/>
  <c r="E10" i="10" s="1"/>
  <c r="T12" i="2"/>
  <c r="E9" i="10" s="1"/>
  <c r="Y53" i="2"/>
  <c r="Y55" i="2"/>
  <c r="Y39" i="2"/>
  <c r="X55" i="2"/>
  <c r="W55" i="2"/>
  <c r="AF192" i="2"/>
  <c r="R192" i="2"/>
  <c r="Z197" i="2"/>
  <c r="Y197" i="2"/>
  <c r="Z193" i="2"/>
  <c r="Y193" i="2"/>
  <c r="Z191" i="2"/>
  <c r="Y191" i="2"/>
  <c r="Z188" i="2"/>
  <c r="Y188" i="2"/>
  <c r="Z186" i="2"/>
  <c r="Y186" i="2"/>
  <c r="X186" i="2"/>
  <c r="X188" i="2"/>
  <c r="X191" i="2"/>
  <c r="X193" i="2"/>
  <c r="X197" i="2"/>
  <c r="W197" i="2"/>
  <c r="V197" i="2"/>
  <c r="W193" i="2"/>
  <c r="V193" i="2"/>
  <c r="W191" i="2"/>
  <c r="V191" i="2"/>
  <c r="W188" i="2"/>
  <c r="H44" i="16" s="1"/>
  <c r="V188" i="2"/>
  <c r="W186" i="2"/>
  <c r="S193" i="2"/>
  <c r="S191" i="2"/>
  <c r="S188" i="2"/>
  <c r="S186" i="2"/>
  <c r="X134" i="2"/>
  <c r="X130" i="2"/>
  <c r="X128" i="2"/>
  <c r="X107" i="2"/>
  <c r="X99" i="2"/>
  <c r="S99" i="2"/>
  <c r="X95" i="2"/>
  <c r="W95" i="2"/>
  <c r="W99" i="2" s="1"/>
  <c r="V95" i="2"/>
  <c r="V99" i="2" s="1"/>
  <c r="U95" i="2"/>
  <c r="U99" i="2" s="1"/>
  <c r="S95" i="2"/>
  <c r="X93" i="2"/>
  <c r="W93" i="2"/>
  <c r="V93" i="2"/>
  <c r="U93" i="2"/>
  <c r="S93" i="2"/>
  <c r="AF147" i="2" l="1"/>
  <c r="S15" i="10"/>
  <c r="AH8" i="2"/>
  <c r="AH7" i="2" s="1"/>
  <c r="R147" i="2"/>
  <c r="AF107" i="2"/>
  <c r="S14" i="15"/>
  <c r="S18" i="15"/>
  <c r="S32" i="15"/>
  <c r="S31" i="15" s="1"/>
  <c r="E9" i="16"/>
  <c r="S12" i="16"/>
  <c r="E13" i="16"/>
  <c r="E17" i="16"/>
  <c r="E15" i="16"/>
  <c r="S14" i="16"/>
  <c r="E18" i="10"/>
  <c r="E10" i="15" s="1"/>
  <c r="AF104" i="2"/>
  <c r="S16" i="16"/>
  <c r="S12" i="10"/>
  <c r="S9" i="15" s="1"/>
  <c r="E11" i="16"/>
  <c r="S10" i="16"/>
  <c r="E12" i="10"/>
  <c r="E9" i="15" s="1"/>
  <c r="E12" i="16"/>
  <c r="E16" i="16"/>
  <c r="S11" i="16"/>
  <c r="S15" i="16"/>
  <c r="S18" i="10"/>
  <c r="S10" i="15" s="1"/>
  <c r="S8" i="15" s="1"/>
  <c r="S7" i="15" s="1"/>
  <c r="E10" i="16"/>
  <c r="E14" i="16"/>
  <c r="S9" i="16"/>
  <c r="S13" i="16"/>
  <c r="S17" i="16"/>
  <c r="T8" i="2"/>
  <c r="T7" i="2" s="1"/>
  <c r="C39" i="10" l="1"/>
  <c r="C32" i="16"/>
  <c r="S50" i="15"/>
  <c r="E8" i="16"/>
  <c r="S8" i="16"/>
  <c r="E8" i="15"/>
  <c r="E8" i="10"/>
  <c r="S8" i="10"/>
  <c r="Q195" i="2"/>
  <c r="Q194" i="2"/>
  <c r="Q189" i="2"/>
  <c r="Q184" i="2"/>
  <c r="E7" i="15" l="1"/>
  <c r="E50" i="15" s="1"/>
  <c r="S7" i="16"/>
  <c r="S75" i="16" s="1"/>
  <c r="E7" i="16"/>
  <c r="E75" i="16" s="1"/>
  <c r="S7" i="10"/>
  <c r="S89" i="10" s="1"/>
  <c r="AH263" i="2"/>
  <c r="E7" i="10"/>
  <c r="E89" i="10" s="1"/>
  <c r="T263" i="2"/>
  <c r="C61" i="6"/>
  <c r="B61" i="6"/>
  <c r="C40" i="13"/>
  <c r="C56" i="2" l="1"/>
  <c r="N57" i="2"/>
  <c r="N19" i="8" s="1"/>
  <c r="L57" i="2"/>
  <c r="L19" i="8" s="1"/>
  <c r="K57" i="2"/>
  <c r="K19" i="8" s="1"/>
  <c r="J57" i="2"/>
  <c r="I57" i="2"/>
  <c r="H57" i="2"/>
  <c r="O57" i="2"/>
  <c r="O19" i="8" s="1"/>
  <c r="Q57" i="2"/>
  <c r="Q19" i="8" s="1"/>
  <c r="Q55" i="2"/>
  <c r="Q18" i="8" s="1"/>
  <c r="P55" i="2"/>
  <c r="P18" i="8" s="1"/>
  <c r="O55" i="2"/>
  <c r="O18" i="8" s="1"/>
  <c r="N55" i="2"/>
  <c r="N18" i="8" s="1"/>
  <c r="L55" i="2"/>
  <c r="L18" i="8" s="1"/>
  <c r="K55" i="2"/>
  <c r="K18" i="8" s="1"/>
  <c r="J55" i="2"/>
  <c r="J18" i="8" s="1"/>
  <c r="G55" i="2"/>
  <c r="G18" i="8" s="1"/>
  <c r="F55" i="2"/>
  <c r="F18" i="8" s="1"/>
  <c r="E55" i="2"/>
  <c r="E18" i="8" s="1"/>
  <c r="D55" i="2"/>
  <c r="D18" i="8" s="1"/>
  <c r="H55" i="2"/>
  <c r="H18" i="8" s="1"/>
  <c r="I55" i="2"/>
  <c r="I18" i="8" s="1"/>
  <c r="S55" i="2"/>
  <c r="C55" i="2" l="1"/>
  <c r="C18" i="8" s="1"/>
  <c r="T18" i="8" l="1"/>
  <c r="S18" i="8"/>
  <c r="L186" i="2"/>
  <c r="L50" i="8" s="1"/>
  <c r="N237" i="2"/>
  <c r="N65" i="8" s="1"/>
  <c r="N240" i="2"/>
  <c r="N66" i="8" s="1"/>
  <c r="H25" i="8" l="1"/>
  <c r="G25" i="8"/>
  <c r="F25" i="8"/>
  <c r="E25" i="8"/>
  <c r="D25" i="8"/>
  <c r="I237" i="2" l="1"/>
  <c r="I65" i="8" s="1"/>
  <c r="I243" i="2" l="1"/>
  <c r="I67" i="8" s="1"/>
  <c r="I143" i="2" l="1"/>
  <c r="I32" i="8" s="1"/>
  <c r="C141" i="2"/>
  <c r="C106" i="2"/>
  <c r="C105" i="2"/>
  <c r="I107" i="2"/>
  <c r="I25" i="8" s="1"/>
  <c r="I104" i="2"/>
  <c r="C103" i="2"/>
  <c r="C107" i="2" l="1"/>
  <c r="C25" i="8" s="1"/>
  <c r="C108" i="2"/>
  <c r="R108" i="2"/>
  <c r="D109" i="2"/>
  <c r="F109" i="2"/>
  <c r="G109" i="2"/>
  <c r="H109" i="2"/>
  <c r="I109" i="2"/>
  <c r="J109" i="2"/>
  <c r="J26" i="8" s="1"/>
  <c r="K109" i="2"/>
  <c r="K26" i="8" s="1"/>
  <c r="L109" i="2"/>
  <c r="L26" i="8" s="1"/>
  <c r="N109" i="2"/>
  <c r="N26" i="8" s="1"/>
  <c r="O109" i="2"/>
  <c r="O26" i="8" s="1"/>
  <c r="P109" i="2"/>
  <c r="P26" i="8" s="1"/>
  <c r="Q109" i="2"/>
  <c r="Q26" i="8" s="1"/>
  <c r="S109" i="2"/>
  <c r="U109" i="2"/>
  <c r="V109" i="2"/>
  <c r="W109" i="2"/>
  <c r="X109" i="2"/>
  <c r="Y109" i="2"/>
  <c r="Z109" i="2"/>
  <c r="AB109" i="2"/>
  <c r="AC109" i="2"/>
  <c r="AD109" i="2"/>
  <c r="AE109" i="2"/>
  <c r="AG109" i="2"/>
  <c r="AI109" i="2"/>
  <c r="AJ109" i="2"/>
  <c r="AK109" i="2"/>
  <c r="AL109" i="2"/>
  <c r="AM109" i="2"/>
  <c r="AN109" i="2"/>
  <c r="AO109" i="2"/>
  <c r="AP109" i="2"/>
  <c r="AQ109" i="2"/>
  <c r="AR109" i="2"/>
  <c r="AF109" i="2" l="1"/>
  <c r="C109" i="2"/>
  <c r="R109" i="2"/>
  <c r="T25" i="8"/>
  <c r="S25" i="8"/>
  <c r="E28" i="8" l="1"/>
  <c r="E27" i="8" s="1"/>
  <c r="E26" i="8"/>
  <c r="E24" i="8"/>
  <c r="E23" i="8"/>
  <c r="E22" i="8"/>
  <c r="E21" i="8"/>
  <c r="E57" i="2"/>
  <c r="E19" i="8" s="1"/>
  <c r="E17" i="8"/>
  <c r="E49" i="2"/>
  <c r="E16" i="8" s="1"/>
  <c r="E41" i="2"/>
  <c r="E15" i="8" s="1"/>
  <c r="E39" i="2"/>
  <c r="E14" i="8" s="1"/>
  <c r="E29" i="2"/>
  <c r="E13" i="8" s="1"/>
  <c r="E22" i="2"/>
  <c r="E12" i="8" s="1"/>
  <c r="E17" i="2"/>
  <c r="E11" i="8" s="1"/>
  <c r="E14" i="2"/>
  <c r="E10" i="8" s="1"/>
  <c r="E12" i="2"/>
  <c r="E9" i="8" l="1"/>
  <c r="E8" i="8" s="1"/>
  <c r="E8" i="2"/>
  <c r="E7" i="2" s="1"/>
  <c r="E20" i="8"/>
  <c r="E7" i="8" l="1"/>
  <c r="E75" i="8" s="1"/>
  <c r="E263" i="2"/>
  <c r="Q22" i="2" l="1"/>
  <c r="Q12" i="8" s="1"/>
  <c r="I49" i="2" l="1"/>
  <c r="L240" i="2" l="1"/>
  <c r="L66" i="8" s="1"/>
  <c r="J12" i="2" l="1"/>
  <c r="AD38" i="10" l="1"/>
  <c r="AC38" i="10"/>
  <c r="AB38" i="10"/>
  <c r="AA38" i="10"/>
  <c r="X38" i="10"/>
  <c r="V38" i="10"/>
  <c r="U38" i="10"/>
  <c r="T38" i="10"/>
  <c r="P38" i="10"/>
  <c r="O38" i="10"/>
  <c r="N38" i="10"/>
  <c r="M38" i="10"/>
  <c r="J38" i="10"/>
  <c r="H38" i="10"/>
  <c r="G38" i="10"/>
  <c r="F38" i="10"/>
  <c r="AD35" i="15"/>
  <c r="AC35" i="15"/>
  <c r="AB35" i="15"/>
  <c r="AA35" i="15"/>
  <c r="Y35" i="15"/>
  <c r="X35" i="15"/>
  <c r="W35" i="15"/>
  <c r="V35" i="15"/>
  <c r="U35" i="15"/>
  <c r="T35" i="15"/>
  <c r="R35" i="15"/>
  <c r="AD32" i="10"/>
  <c r="AC32" i="10"/>
  <c r="AB32" i="10"/>
  <c r="AA32" i="10"/>
  <c r="V32" i="10"/>
  <c r="U32" i="10"/>
  <c r="T32" i="10"/>
  <c r="AD22" i="10"/>
  <c r="AD12" i="15" s="1"/>
  <c r="AC22" i="10"/>
  <c r="AC12" i="15" s="1"/>
  <c r="AB22" i="10"/>
  <c r="AB12" i="15" s="1"/>
  <c r="AA22" i="10"/>
  <c r="AA12" i="15" s="1"/>
  <c r="Y22" i="10"/>
  <c r="Y12" i="15" s="1"/>
  <c r="X22" i="10"/>
  <c r="X12" i="15" s="1"/>
  <c r="W22" i="10"/>
  <c r="W12" i="15" s="1"/>
  <c r="V22" i="10"/>
  <c r="V12" i="15" s="1"/>
  <c r="U22" i="10"/>
  <c r="U12" i="15" s="1"/>
  <c r="T12" i="15"/>
  <c r="R22" i="10"/>
  <c r="R12" i="15" s="1"/>
  <c r="Q22" i="10"/>
  <c r="Q12" i="15" s="1"/>
  <c r="P32" i="10"/>
  <c r="O32" i="10"/>
  <c r="N32" i="10"/>
  <c r="M32" i="10"/>
  <c r="H32" i="10"/>
  <c r="G32" i="10"/>
  <c r="F32" i="10"/>
  <c r="AD73" i="16"/>
  <c r="AD72" i="16" s="1"/>
  <c r="P73" i="16"/>
  <c r="P72" i="16" s="1"/>
  <c r="AD61" i="16"/>
  <c r="P61" i="16"/>
  <c r="AD60" i="16"/>
  <c r="P60" i="16"/>
  <c r="AD59" i="16"/>
  <c r="P59" i="16"/>
  <c r="AD58" i="16"/>
  <c r="P58" i="16"/>
  <c r="AD57" i="16"/>
  <c r="P57" i="16"/>
  <c r="AD33" i="16"/>
  <c r="AC33" i="16"/>
  <c r="AB33" i="16"/>
  <c r="AA33" i="16"/>
  <c r="Y33" i="16"/>
  <c r="X33" i="16"/>
  <c r="W33" i="16"/>
  <c r="V33" i="16"/>
  <c r="U33" i="16"/>
  <c r="T33" i="16"/>
  <c r="R33" i="16"/>
  <c r="Q33" i="16"/>
  <c r="P33" i="16"/>
  <c r="O33" i="16"/>
  <c r="N33" i="16"/>
  <c r="M33" i="16"/>
  <c r="K33" i="16"/>
  <c r="J33" i="16"/>
  <c r="I33" i="16"/>
  <c r="H33" i="16"/>
  <c r="G33" i="16"/>
  <c r="F33" i="16"/>
  <c r="D33" i="16"/>
  <c r="C33" i="16"/>
  <c r="R31" i="16"/>
  <c r="D31" i="16"/>
  <c r="AC30" i="16"/>
  <c r="AB30" i="16"/>
  <c r="AA30" i="16"/>
  <c r="X30" i="16"/>
  <c r="V30" i="16"/>
  <c r="U30" i="16"/>
  <c r="R30" i="16"/>
  <c r="O30" i="16"/>
  <c r="N30" i="16"/>
  <c r="M30" i="16"/>
  <c r="J30" i="16"/>
  <c r="H30" i="16"/>
  <c r="G30" i="16"/>
  <c r="D30" i="16"/>
  <c r="R29" i="16"/>
  <c r="D29" i="16"/>
  <c r="R28" i="16"/>
  <c r="D28" i="16"/>
  <c r="R27" i="16"/>
  <c r="D27" i="16"/>
  <c r="AD25" i="16"/>
  <c r="AC25" i="16"/>
  <c r="AB25" i="16"/>
  <c r="AA25" i="16"/>
  <c r="Y25" i="16"/>
  <c r="X25" i="16"/>
  <c r="V25" i="16"/>
  <c r="U25" i="16"/>
  <c r="T25" i="16"/>
  <c r="O24" i="16"/>
  <c r="N24" i="16"/>
  <c r="M24" i="16"/>
  <c r="K24" i="16"/>
  <c r="J24" i="16"/>
  <c r="H24" i="16"/>
  <c r="G24" i="16"/>
  <c r="AD22" i="16"/>
  <c r="AC22" i="16"/>
  <c r="AB22" i="16"/>
  <c r="AA22" i="16"/>
  <c r="Y22" i="16"/>
  <c r="X22" i="16"/>
  <c r="V22" i="16"/>
  <c r="U22" i="16"/>
  <c r="T22" i="16"/>
  <c r="AD21" i="16"/>
  <c r="AC21" i="16"/>
  <c r="AB21" i="16"/>
  <c r="AA21" i="16"/>
  <c r="Y21" i="16"/>
  <c r="X21" i="16"/>
  <c r="V21" i="16"/>
  <c r="U21" i="16"/>
  <c r="T21" i="16"/>
  <c r="P22" i="10"/>
  <c r="P12" i="15" s="1"/>
  <c r="O22" i="10"/>
  <c r="O12" i="15" s="1"/>
  <c r="N22" i="10"/>
  <c r="N12" i="15" s="1"/>
  <c r="M22" i="10"/>
  <c r="M12" i="15" s="1"/>
  <c r="K22" i="10"/>
  <c r="K12" i="15" s="1"/>
  <c r="J22" i="10"/>
  <c r="J12" i="15" s="1"/>
  <c r="I22" i="10"/>
  <c r="I12" i="15" s="1"/>
  <c r="H22" i="10"/>
  <c r="H12" i="15" s="1"/>
  <c r="G22" i="10"/>
  <c r="G12" i="15" s="1"/>
  <c r="F22" i="10"/>
  <c r="F12" i="15" s="1"/>
  <c r="D22" i="10"/>
  <c r="D12" i="15" s="1"/>
  <c r="AD30" i="10"/>
  <c r="AC30" i="10"/>
  <c r="AB30" i="10"/>
  <c r="AA30" i="10"/>
  <c r="Y30" i="10"/>
  <c r="X30" i="10"/>
  <c r="W30" i="10"/>
  <c r="V30" i="10"/>
  <c r="U30" i="10"/>
  <c r="T30" i="10"/>
  <c r="R30" i="10"/>
  <c r="P30" i="10"/>
  <c r="O30" i="10"/>
  <c r="N30" i="10"/>
  <c r="M30" i="10"/>
  <c r="K30" i="10"/>
  <c r="J30" i="10"/>
  <c r="I30" i="10"/>
  <c r="H30" i="10"/>
  <c r="G30" i="10"/>
  <c r="F30" i="10"/>
  <c r="D30" i="10"/>
  <c r="AD48" i="15"/>
  <c r="AD47" i="15" s="1"/>
  <c r="AD39" i="15"/>
  <c r="P39" i="15"/>
  <c r="AD38" i="15"/>
  <c r="P38" i="15"/>
  <c r="AD37" i="15" l="1"/>
  <c r="P37" i="15"/>
  <c r="D26" i="16"/>
  <c r="P56" i="16"/>
  <c r="R26" i="16"/>
  <c r="AD56" i="16"/>
  <c r="C22" i="10"/>
  <c r="C12" i="15" s="1"/>
  <c r="R38" i="10" l="1"/>
  <c r="R37" i="10"/>
  <c r="R35" i="10"/>
  <c r="R34" i="10"/>
  <c r="R33" i="10"/>
  <c r="D38" i="10"/>
  <c r="D37" i="10"/>
  <c r="D35" i="10"/>
  <c r="D34" i="10"/>
  <c r="D33" i="10"/>
  <c r="O29" i="10"/>
  <c r="O31" i="10" s="1"/>
  <c r="O16" i="15" s="1"/>
  <c r="N29" i="10"/>
  <c r="N31" i="10" s="1"/>
  <c r="N16" i="15" s="1"/>
  <c r="M29" i="10"/>
  <c r="M31" i="10" s="1"/>
  <c r="M16" i="15" s="1"/>
  <c r="K29" i="10"/>
  <c r="K31" i="10" s="1"/>
  <c r="K16" i="15" s="1"/>
  <c r="J29" i="10"/>
  <c r="J31" i="10" s="1"/>
  <c r="J16" i="15" s="1"/>
  <c r="H29" i="10"/>
  <c r="H31" i="10" s="1"/>
  <c r="H16" i="15" s="1"/>
  <c r="G29" i="10"/>
  <c r="G31" i="10" s="1"/>
  <c r="G16" i="15" s="1"/>
  <c r="AD26" i="10"/>
  <c r="AC26" i="10"/>
  <c r="AB26" i="10"/>
  <c r="AA26" i="10"/>
  <c r="Y26" i="10"/>
  <c r="X26" i="10"/>
  <c r="V26" i="10"/>
  <c r="U26" i="10"/>
  <c r="T26" i="10"/>
  <c r="AD25" i="10"/>
  <c r="AC25" i="10"/>
  <c r="AB25" i="10"/>
  <c r="AA25" i="10"/>
  <c r="Y25" i="10"/>
  <c r="X25" i="10"/>
  <c r="V25" i="10"/>
  <c r="U25" i="10"/>
  <c r="T25" i="10"/>
  <c r="D40" i="10" l="1"/>
  <c r="D20" i="15" s="1"/>
  <c r="R40" i="10"/>
  <c r="R20" i="15" s="1"/>
  <c r="R36" i="10"/>
  <c r="R19" i="15" s="1"/>
  <c r="D36" i="10"/>
  <c r="D19" i="15" s="1"/>
  <c r="R18" i="15" l="1"/>
  <c r="D18" i="15"/>
  <c r="AB66" i="16"/>
  <c r="W13" i="16"/>
  <c r="W12" i="16"/>
  <c r="W10" i="16"/>
  <c r="X13" i="16"/>
  <c r="X12" i="16"/>
  <c r="X11" i="16"/>
  <c r="X10" i="16"/>
  <c r="X54" i="16"/>
  <c r="W54" i="16"/>
  <c r="X53" i="16"/>
  <c r="W53" i="16"/>
  <c r="X52" i="16"/>
  <c r="W52" i="16"/>
  <c r="X51" i="16"/>
  <c r="W51" i="16"/>
  <c r="X50" i="16"/>
  <c r="W50" i="16"/>
  <c r="X49" i="16"/>
  <c r="W49" i="16"/>
  <c r="R54" i="16"/>
  <c r="R53" i="16"/>
  <c r="R52" i="16"/>
  <c r="R51" i="16"/>
  <c r="R50" i="16"/>
  <c r="R49" i="16"/>
  <c r="R48" i="16" l="1"/>
  <c r="W48" i="16"/>
  <c r="X9" i="16"/>
  <c r="X48" i="16"/>
  <c r="W11" i="16"/>
  <c r="R52" i="2"/>
  <c r="R51" i="2"/>
  <c r="R50" i="2"/>
  <c r="R48" i="2"/>
  <c r="R184" i="2"/>
  <c r="Y200" i="2"/>
  <c r="J54" i="16" s="1"/>
  <c r="J53" i="16"/>
  <c r="J52" i="16"/>
  <c r="J51" i="16"/>
  <c r="J50" i="16"/>
  <c r="AC240" i="2"/>
  <c r="N66" i="16" s="1"/>
  <c r="AC237" i="2"/>
  <c r="N65" i="16" s="1"/>
  <c r="Y183" i="2" l="1"/>
  <c r="J58" i="10" s="1"/>
  <c r="J49" i="16"/>
  <c r="J48" i="16" s="1"/>
  <c r="R38" i="2"/>
  <c r="R43" i="2"/>
  <c r="R129" i="2"/>
  <c r="R130" i="2" s="1"/>
  <c r="R127" i="2"/>
  <c r="R128" i="2" s="1"/>
  <c r="AF129" i="2"/>
  <c r="AF130" i="2" s="1"/>
  <c r="AF127" i="2"/>
  <c r="AF128" i="2" s="1"/>
  <c r="X143" i="2"/>
  <c r="I31" i="16" s="1"/>
  <c r="X139" i="2"/>
  <c r="Z143" i="2"/>
  <c r="Z139" i="2"/>
  <c r="Z134" i="2"/>
  <c r="Z130" i="2"/>
  <c r="Z128" i="2"/>
  <c r="X126" i="2" l="1"/>
  <c r="I32" i="10" s="1"/>
  <c r="AN126" i="2"/>
  <c r="Y32" i="10" s="1"/>
  <c r="AL126" i="2"/>
  <c r="W32" i="10" s="1"/>
  <c r="Z126" i="2"/>
  <c r="K32" i="10" s="1"/>
  <c r="R143" i="2"/>
  <c r="C31" i="16" s="1"/>
  <c r="K30" i="16"/>
  <c r="K37" i="10"/>
  <c r="I28" i="16"/>
  <c r="I34" i="10"/>
  <c r="W28" i="16"/>
  <c r="W34" i="10"/>
  <c r="Y29" i="16"/>
  <c r="Y35" i="10"/>
  <c r="Q27" i="16"/>
  <c r="Q33" i="10"/>
  <c r="K27" i="16"/>
  <c r="K33" i="10"/>
  <c r="K38" i="10"/>
  <c r="K31" i="16"/>
  <c r="I29" i="16"/>
  <c r="I35" i="10"/>
  <c r="W27" i="16"/>
  <c r="W33" i="10"/>
  <c r="Y28" i="16"/>
  <c r="Y34" i="10"/>
  <c r="W30" i="16"/>
  <c r="W37" i="10"/>
  <c r="Y38" i="10"/>
  <c r="Y31" i="16"/>
  <c r="Q28" i="16"/>
  <c r="Q34" i="10"/>
  <c r="K28" i="16"/>
  <c r="K34" i="10"/>
  <c r="W29" i="16"/>
  <c r="W35" i="10"/>
  <c r="C28" i="16"/>
  <c r="C34" i="10"/>
  <c r="K29" i="16"/>
  <c r="K35" i="10"/>
  <c r="I27" i="16"/>
  <c r="I33" i="10"/>
  <c r="I30" i="16"/>
  <c r="I37" i="10"/>
  <c r="Y27" i="16"/>
  <c r="Y33" i="10"/>
  <c r="Y30" i="16"/>
  <c r="Y37" i="10"/>
  <c r="C27" i="16"/>
  <c r="C33" i="10"/>
  <c r="I38" i="10"/>
  <c r="W38" i="10"/>
  <c r="W31" i="16"/>
  <c r="R139" i="2"/>
  <c r="AF143" i="2"/>
  <c r="AF134" i="2"/>
  <c r="R134" i="2"/>
  <c r="AF139" i="2"/>
  <c r="R10" i="16"/>
  <c r="AK41" i="2"/>
  <c r="V15" i="16" s="1"/>
  <c r="AK39" i="2"/>
  <c r="V13" i="16"/>
  <c r="V12" i="16"/>
  <c r="I40" i="10" l="1"/>
  <c r="I20" i="15" s="1"/>
  <c r="Y40" i="10"/>
  <c r="Y20" i="15" s="1"/>
  <c r="K40" i="10"/>
  <c r="K20" i="15" s="1"/>
  <c r="V14" i="16"/>
  <c r="AK8" i="2"/>
  <c r="W40" i="10"/>
  <c r="W20" i="15" s="1"/>
  <c r="Q32" i="16"/>
  <c r="Q39" i="10"/>
  <c r="AF126" i="2"/>
  <c r="Q32" i="10" s="1"/>
  <c r="R126" i="2"/>
  <c r="C32" i="10" s="1"/>
  <c r="C38" i="10"/>
  <c r="I36" i="10"/>
  <c r="I19" i="15" s="1"/>
  <c r="Y36" i="10"/>
  <c r="Y19" i="15" s="1"/>
  <c r="Q30" i="16"/>
  <c r="Q37" i="10"/>
  <c r="K26" i="16"/>
  <c r="K36" i="10"/>
  <c r="K19" i="15" s="1"/>
  <c r="C30" i="16"/>
  <c r="C37" i="10"/>
  <c r="C40" i="10" s="1"/>
  <c r="Q29" i="16"/>
  <c r="Q35" i="10"/>
  <c r="Y26" i="16"/>
  <c r="I26" i="16"/>
  <c r="W36" i="10"/>
  <c r="W19" i="15" s="1"/>
  <c r="R9" i="16"/>
  <c r="C29" i="16"/>
  <c r="C35" i="10"/>
  <c r="Q31" i="16"/>
  <c r="Q38" i="10"/>
  <c r="W26" i="16"/>
  <c r="R100" i="2"/>
  <c r="Q40" i="10" l="1"/>
  <c r="Q20" i="15" s="1"/>
  <c r="C26" i="16"/>
  <c r="Y18" i="15"/>
  <c r="I18" i="15"/>
  <c r="Q26" i="16"/>
  <c r="W18" i="15"/>
  <c r="K18" i="15"/>
  <c r="W25" i="16"/>
  <c r="R25" i="16"/>
  <c r="T30" i="16"/>
  <c r="V27" i="16"/>
  <c r="U27" i="16"/>
  <c r="T27" i="16"/>
  <c r="AG91" i="2" l="1"/>
  <c r="W22" i="16"/>
  <c r="W26" i="10"/>
  <c r="R21" i="16"/>
  <c r="R25" i="10"/>
  <c r="W21" i="16"/>
  <c r="W25" i="10"/>
  <c r="V29" i="16"/>
  <c r="V28" i="16"/>
  <c r="V24" i="16"/>
  <c r="V29" i="10"/>
  <c r="V31" i="10" s="1"/>
  <c r="V16" i="15" s="1"/>
  <c r="R24" i="16"/>
  <c r="R29" i="10"/>
  <c r="R31" i="10" s="1"/>
  <c r="R16" i="15" s="1"/>
  <c r="T29" i="16"/>
  <c r="T28" i="16"/>
  <c r="T24" i="16"/>
  <c r="T29" i="10"/>
  <c r="T31" i="10" s="1"/>
  <c r="T16" i="15" s="1"/>
  <c r="R23" i="16"/>
  <c r="R27" i="10"/>
  <c r="W24" i="16"/>
  <c r="W29" i="10"/>
  <c r="W31" i="10" s="1"/>
  <c r="W16" i="15" s="1"/>
  <c r="R22" i="16"/>
  <c r="R26" i="10"/>
  <c r="U29" i="16"/>
  <c r="U28" i="16"/>
  <c r="U24" i="16"/>
  <c r="U29" i="10"/>
  <c r="U31" i="10" s="1"/>
  <c r="U16" i="15" s="1"/>
  <c r="W23" i="16"/>
  <c r="W27" i="10"/>
  <c r="U26" i="16" l="1"/>
  <c r="V26" i="16"/>
  <c r="T26" i="16"/>
  <c r="W28" i="10"/>
  <c r="W15" i="15" s="1"/>
  <c r="W14" i="15" s="1"/>
  <c r="R20" i="16"/>
  <c r="W20" i="16"/>
  <c r="R28" i="10"/>
  <c r="AR259" i="2"/>
  <c r="AD71" i="16" s="1"/>
  <c r="AQ259" i="2"/>
  <c r="AC71" i="16" s="1"/>
  <c r="AP259" i="2"/>
  <c r="AB71" i="16" s="1"/>
  <c r="AO259" i="2"/>
  <c r="AN259" i="2"/>
  <c r="Y71" i="16" s="1"/>
  <c r="AM259" i="2"/>
  <c r="X71" i="16" s="1"/>
  <c r="AL259" i="2"/>
  <c r="W71" i="16" s="1"/>
  <c r="AK259" i="2"/>
  <c r="V71" i="16" s="1"/>
  <c r="AJ259" i="2"/>
  <c r="U71" i="16" s="1"/>
  <c r="AI259" i="2"/>
  <c r="T71" i="16" s="1"/>
  <c r="AG259" i="2"/>
  <c r="R71" i="16" s="1"/>
  <c r="AE259" i="2"/>
  <c r="P71" i="16" s="1"/>
  <c r="AD259" i="2"/>
  <c r="O71" i="16" s="1"/>
  <c r="AC259" i="2"/>
  <c r="N71" i="16" s="1"/>
  <c r="AB259" i="2"/>
  <c r="M71" i="16" s="1"/>
  <c r="Z259" i="2"/>
  <c r="K71" i="16" s="1"/>
  <c r="Y259" i="2"/>
  <c r="J71" i="16" s="1"/>
  <c r="X259" i="2"/>
  <c r="I71" i="16" s="1"/>
  <c r="W259" i="2"/>
  <c r="H71" i="16" s="1"/>
  <c r="V259" i="2"/>
  <c r="G71" i="16" s="1"/>
  <c r="U259" i="2"/>
  <c r="F71" i="16" s="1"/>
  <c r="S259" i="2"/>
  <c r="D71" i="16" s="1"/>
  <c r="Q259" i="2"/>
  <c r="Q72" i="8" s="1"/>
  <c r="P259" i="2"/>
  <c r="P72" i="8" s="1"/>
  <c r="O259" i="2"/>
  <c r="O72" i="8" s="1"/>
  <c r="N259" i="2"/>
  <c r="N72" i="8" s="1"/>
  <c r="L259" i="2"/>
  <c r="L72" i="8" s="1"/>
  <c r="K259" i="2"/>
  <c r="K72" i="8" s="1"/>
  <c r="J259" i="2"/>
  <c r="J72" i="8" s="1"/>
  <c r="I259" i="2"/>
  <c r="I72" i="8" s="1"/>
  <c r="H259" i="2"/>
  <c r="H72" i="8" s="1"/>
  <c r="G259" i="2"/>
  <c r="G72" i="8" s="1"/>
  <c r="F259" i="2"/>
  <c r="F72" i="8" s="1"/>
  <c r="D259" i="2"/>
  <c r="D72" i="8" s="1"/>
  <c r="AF258" i="2"/>
  <c r="R258" i="2"/>
  <c r="C258" i="2"/>
  <c r="C71" i="8" s="1"/>
  <c r="T71" i="8" s="1"/>
  <c r="AR257" i="2"/>
  <c r="AQ257" i="2"/>
  <c r="AP257" i="2"/>
  <c r="AO257" i="2"/>
  <c r="AN257" i="2"/>
  <c r="AM257" i="2"/>
  <c r="AL257" i="2"/>
  <c r="AK257" i="2"/>
  <c r="AJ257" i="2"/>
  <c r="AI257" i="2"/>
  <c r="AG257" i="2"/>
  <c r="AE257" i="2"/>
  <c r="AD257" i="2"/>
  <c r="AC257" i="2"/>
  <c r="AB257" i="2"/>
  <c r="Z257" i="2"/>
  <c r="Y257" i="2"/>
  <c r="X257" i="2"/>
  <c r="W257" i="2"/>
  <c r="V257" i="2"/>
  <c r="U257" i="2"/>
  <c r="S257" i="2"/>
  <c r="Q257" i="2"/>
  <c r="P257" i="2"/>
  <c r="O257" i="2"/>
  <c r="N257" i="2"/>
  <c r="L257" i="2"/>
  <c r="K257" i="2"/>
  <c r="J257" i="2"/>
  <c r="I257" i="2"/>
  <c r="H257" i="2"/>
  <c r="G257" i="2"/>
  <c r="F257" i="2"/>
  <c r="D257" i="2"/>
  <c r="AF256" i="2"/>
  <c r="AF257" i="2" s="1"/>
  <c r="R256" i="2"/>
  <c r="R257" i="2" s="1"/>
  <c r="C256" i="2"/>
  <c r="C257" i="2" s="1"/>
  <c r="AA71" i="16" l="1"/>
  <c r="Z85" i="10"/>
  <c r="Z46" i="15" s="1"/>
  <c r="Z71" i="16"/>
  <c r="R15" i="15"/>
  <c r="R14" i="15" s="1"/>
  <c r="S71" i="8"/>
  <c r="C259" i="2"/>
  <c r="AF259" i="2"/>
  <c r="Q71" i="16" s="1"/>
  <c r="R259" i="2"/>
  <c r="C71" i="16" s="1"/>
  <c r="O240" i="2"/>
  <c r="O66" i="8" s="1"/>
  <c r="I240" i="2"/>
  <c r="I66" i="8" s="1"/>
  <c r="D68" i="7" l="1"/>
  <c r="D102" i="4" l="1"/>
  <c r="AF51" i="2" l="1"/>
  <c r="C51" i="2"/>
  <c r="J139" i="2"/>
  <c r="J31" i="8" s="1"/>
  <c r="J134" i="2"/>
  <c r="J30" i="8" s="1"/>
  <c r="J130" i="2"/>
  <c r="J29" i="8" s="1"/>
  <c r="J128" i="2"/>
  <c r="J28" i="8" s="1"/>
  <c r="R101" i="2"/>
  <c r="C101" i="2"/>
  <c r="J27" i="8" l="1"/>
  <c r="J126" i="2"/>
  <c r="C192" i="2" l="1"/>
  <c r="L130" i="2" l="1"/>
  <c r="L29" i="8" s="1"/>
  <c r="I130" i="2"/>
  <c r="I29" i="8" s="1"/>
  <c r="L134" i="2"/>
  <c r="L30" i="8" s="1"/>
  <c r="I134" i="2"/>
  <c r="I30" i="8" s="1"/>
  <c r="C142" i="2" l="1"/>
  <c r="C127" i="2"/>
  <c r="C146" i="2" l="1"/>
  <c r="C145" i="2"/>
  <c r="C144" i="2"/>
  <c r="C140" i="2"/>
  <c r="C143" i="2" s="1"/>
  <c r="C32" i="8" s="1"/>
  <c r="C138" i="2"/>
  <c r="C137" i="2"/>
  <c r="C136" i="2"/>
  <c r="C135" i="2"/>
  <c r="C133" i="2"/>
  <c r="C132" i="2"/>
  <c r="C131" i="2"/>
  <c r="C129" i="2"/>
  <c r="C130" i="2" s="1"/>
  <c r="C29" i="8" s="1"/>
  <c r="L143" i="2"/>
  <c r="L32" i="8" s="1"/>
  <c r="L139" i="2"/>
  <c r="L31" i="8" s="1"/>
  <c r="L128" i="2"/>
  <c r="L28" i="8" s="1"/>
  <c r="I139" i="2"/>
  <c r="I31" i="8" s="1"/>
  <c r="I128" i="2"/>
  <c r="L27" i="8" l="1"/>
  <c r="C147" i="2"/>
  <c r="C33" i="8" s="1"/>
  <c r="S33" i="8" s="1"/>
  <c r="I126" i="2"/>
  <c r="L126" i="2"/>
  <c r="T32" i="8"/>
  <c r="S32" i="8"/>
  <c r="C139" i="2"/>
  <c r="C31" i="8" s="1"/>
  <c r="S31" i="8" s="1"/>
  <c r="I28" i="8"/>
  <c r="I27" i="8" s="1"/>
  <c r="C134" i="2"/>
  <c r="C30" i="8" s="1"/>
  <c r="D12" i="4"/>
  <c r="T33" i="8" l="1"/>
  <c r="T31" i="8"/>
  <c r="AF47" i="2"/>
  <c r="R47" i="2"/>
  <c r="C47" i="2"/>
  <c r="J262" i="2" l="1"/>
  <c r="J74" i="8" s="1"/>
  <c r="J73" i="8" s="1"/>
  <c r="J255" i="2"/>
  <c r="J70" i="8" s="1"/>
  <c r="J252" i="2"/>
  <c r="J69" i="8" s="1"/>
  <c r="J250" i="2"/>
  <c r="J68" i="8" s="1"/>
  <c r="J243" i="2"/>
  <c r="J67" i="8" s="1"/>
  <c r="J231" i="2"/>
  <c r="J62" i="8" s="1"/>
  <c r="J229" i="2"/>
  <c r="J61" i="8" s="1"/>
  <c r="J224" i="2"/>
  <c r="J60" i="8" s="1"/>
  <c r="J220" i="2"/>
  <c r="J59" i="8" s="1"/>
  <c r="J218" i="2"/>
  <c r="J58" i="8" s="1"/>
  <c r="J197" i="2"/>
  <c r="J54" i="8" s="1"/>
  <c r="J193" i="2"/>
  <c r="J53" i="8" s="1"/>
  <c r="J191" i="2"/>
  <c r="J52" i="8" s="1"/>
  <c r="J188" i="2"/>
  <c r="J51" i="8" s="1"/>
  <c r="J186" i="2"/>
  <c r="J50" i="8" s="1"/>
  <c r="J104" i="2"/>
  <c r="J24" i="8" s="1"/>
  <c r="J99" i="2"/>
  <c r="J23" i="8" s="1"/>
  <c r="J95" i="2"/>
  <c r="J22" i="8" s="1"/>
  <c r="J93" i="2"/>
  <c r="J21" i="8" s="1"/>
  <c r="J19" i="8"/>
  <c r="J17" i="8"/>
  <c r="J49" i="2"/>
  <c r="J16" i="8" s="1"/>
  <c r="J41" i="2"/>
  <c r="J15" i="8" s="1"/>
  <c r="J39" i="2"/>
  <c r="J14" i="8" s="1"/>
  <c r="J29" i="2"/>
  <c r="J13" i="8" s="1"/>
  <c r="J22" i="2"/>
  <c r="J12" i="8" s="1"/>
  <c r="J17" i="2"/>
  <c r="J11" i="8" s="1"/>
  <c r="J14" i="2"/>
  <c r="J10" i="8" s="1"/>
  <c r="J9" i="8"/>
  <c r="J8" i="2" l="1"/>
  <c r="J57" i="8"/>
  <c r="J49" i="8"/>
  <c r="J260" i="2"/>
  <c r="J8" i="8"/>
  <c r="J20" i="8"/>
  <c r="J233" i="2"/>
  <c r="J91" i="2"/>
  <c r="J183" i="2"/>
  <c r="J216" i="2"/>
  <c r="J7" i="2" l="1"/>
  <c r="J7" i="8"/>
  <c r="J232" i="2"/>
  <c r="J64" i="8"/>
  <c r="J63" i="8" s="1"/>
  <c r="J48" i="8"/>
  <c r="J176" i="2"/>
  <c r="J75" i="8" l="1"/>
  <c r="J263" i="2"/>
  <c r="AC37" i="10" l="1"/>
  <c r="AB37" i="10"/>
  <c r="AA37" i="10"/>
  <c r="X37" i="10"/>
  <c r="V37" i="10"/>
  <c r="U37" i="10"/>
  <c r="O37" i="10"/>
  <c r="N37" i="10"/>
  <c r="M37" i="10"/>
  <c r="J37" i="10"/>
  <c r="J40" i="10" s="1"/>
  <c r="H37" i="10"/>
  <c r="G37" i="10"/>
  <c r="R28" i="2"/>
  <c r="AF28" i="2"/>
  <c r="AB40" i="10" l="1"/>
  <c r="AB20" i="15" s="1"/>
  <c r="G40" i="10"/>
  <c r="G20" i="15" s="1"/>
  <c r="N40" i="10"/>
  <c r="N20" i="15" s="1"/>
  <c r="X40" i="10"/>
  <c r="X20" i="15" s="1"/>
  <c r="U40" i="10"/>
  <c r="U20" i="15" s="1"/>
  <c r="H40" i="10"/>
  <c r="H20" i="15" s="1"/>
  <c r="O40" i="10"/>
  <c r="O20" i="15" s="1"/>
  <c r="AA40" i="10"/>
  <c r="AA20" i="15" s="1"/>
  <c r="M40" i="10"/>
  <c r="M20" i="15" s="1"/>
  <c r="V40" i="10"/>
  <c r="V20" i="15" s="1"/>
  <c r="AC40" i="10"/>
  <c r="AC20" i="15" s="1"/>
  <c r="AQ262" i="2"/>
  <c r="AP262" i="2"/>
  <c r="AO262" i="2"/>
  <c r="AN262" i="2"/>
  <c r="AM262" i="2"/>
  <c r="AL262" i="2"/>
  <c r="AK262" i="2"/>
  <c r="AJ262" i="2"/>
  <c r="AI262" i="2"/>
  <c r="AG262" i="2"/>
  <c r="AF261" i="2"/>
  <c r="AF262" i="2" s="1"/>
  <c r="AR260" i="2"/>
  <c r="AD86" i="10" s="1"/>
  <c r="AQ260" i="2"/>
  <c r="AC86" i="10" s="1"/>
  <c r="AP260" i="2"/>
  <c r="AB86" i="10" s="1"/>
  <c r="AO260" i="2"/>
  <c r="AR255" i="2"/>
  <c r="AD70" i="16" s="1"/>
  <c r="AQ255" i="2"/>
  <c r="AC70" i="16" s="1"/>
  <c r="AP255" i="2"/>
  <c r="AB70" i="16" s="1"/>
  <c r="AO255" i="2"/>
  <c r="AN255" i="2"/>
  <c r="Y70" i="16" s="1"/>
  <c r="AM255" i="2"/>
  <c r="X70" i="16" s="1"/>
  <c r="AL255" i="2"/>
  <c r="W70" i="16" s="1"/>
  <c r="AK255" i="2"/>
  <c r="V70" i="16" s="1"/>
  <c r="AJ255" i="2"/>
  <c r="U70" i="16" s="1"/>
  <c r="AI255" i="2"/>
  <c r="T70" i="16" s="1"/>
  <c r="AG255" i="2"/>
  <c r="R70" i="16" s="1"/>
  <c r="AF254" i="2"/>
  <c r="AF253" i="2"/>
  <c r="AD69" i="16"/>
  <c r="AC69" i="16"/>
  <c r="AB69" i="16"/>
  <c r="AA69" i="16"/>
  <c r="Y69" i="16"/>
  <c r="X69" i="16"/>
  <c r="W69" i="16"/>
  <c r="V69" i="16"/>
  <c r="U69" i="16"/>
  <c r="T69" i="16"/>
  <c r="R69" i="16"/>
  <c r="AF251" i="2"/>
  <c r="AF252" i="2" s="1"/>
  <c r="Q69" i="16" s="1"/>
  <c r="AD68" i="16"/>
  <c r="AC68" i="16"/>
  <c r="AB68" i="16"/>
  <c r="AA68" i="16"/>
  <c r="Y68" i="16"/>
  <c r="X68" i="16"/>
  <c r="W68" i="16"/>
  <c r="V68" i="16"/>
  <c r="U68" i="16"/>
  <c r="T68" i="16"/>
  <c r="R68" i="16"/>
  <c r="AF249" i="2"/>
  <c r="AF248" i="2"/>
  <c r="AF247" i="2"/>
  <c r="AF246" i="2"/>
  <c r="AF245" i="2"/>
  <c r="AF244" i="2"/>
  <c r="AD67" i="16"/>
  <c r="AC67" i="16"/>
  <c r="AB67" i="16"/>
  <c r="AA67" i="16"/>
  <c r="Y67" i="16"/>
  <c r="X67" i="16"/>
  <c r="W67" i="16"/>
  <c r="V67" i="16"/>
  <c r="U67" i="16"/>
  <c r="T67" i="16"/>
  <c r="R67" i="16"/>
  <c r="AF242" i="2"/>
  <c r="AF241" i="2"/>
  <c r="AD66" i="16"/>
  <c r="AC66" i="16"/>
  <c r="AA66" i="16"/>
  <c r="Y66" i="16"/>
  <c r="X66" i="16"/>
  <c r="W66" i="16"/>
  <c r="V66" i="16"/>
  <c r="U66" i="16"/>
  <c r="T66" i="16"/>
  <c r="R66" i="16"/>
  <c r="AF239" i="2"/>
  <c r="AF238" i="2"/>
  <c r="AD65" i="16"/>
  <c r="AC65" i="16"/>
  <c r="AA65" i="16"/>
  <c r="Y65" i="16"/>
  <c r="X65" i="16"/>
  <c r="W65" i="16"/>
  <c r="V65" i="16"/>
  <c r="U65" i="16"/>
  <c r="T65" i="16"/>
  <c r="R65" i="16"/>
  <c r="AF236" i="2"/>
  <c r="AF235" i="2"/>
  <c r="AF234" i="2"/>
  <c r="AQ231" i="2"/>
  <c r="AC61" i="16" s="1"/>
  <c r="AP231" i="2"/>
  <c r="AB61" i="16" s="1"/>
  <c r="AO231" i="2"/>
  <c r="AN231" i="2"/>
  <c r="Y61" i="16" s="1"/>
  <c r="AM231" i="2"/>
  <c r="X61" i="16" s="1"/>
  <c r="AL231" i="2"/>
  <c r="W61" i="16" s="1"/>
  <c r="AK231" i="2"/>
  <c r="V61" i="16" s="1"/>
  <c r="AJ231" i="2"/>
  <c r="U61" i="16" s="1"/>
  <c r="AI231" i="2"/>
  <c r="T61" i="16" s="1"/>
  <c r="AG231" i="2"/>
  <c r="R61" i="16" s="1"/>
  <c r="AF230" i="2"/>
  <c r="AF231" i="2" s="1"/>
  <c r="Q61" i="16" s="1"/>
  <c r="AQ229" i="2"/>
  <c r="AC60" i="16" s="1"/>
  <c r="AP229" i="2"/>
  <c r="AB60" i="16" s="1"/>
  <c r="AO229" i="2"/>
  <c r="AN229" i="2"/>
  <c r="Y60" i="16" s="1"/>
  <c r="AM229" i="2"/>
  <c r="X60" i="16" s="1"/>
  <c r="AL229" i="2"/>
  <c r="W60" i="16" s="1"/>
  <c r="AK229" i="2"/>
  <c r="V60" i="16" s="1"/>
  <c r="AJ229" i="2"/>
  <c r="U60" i="16" s="1"/>
  <c r="AI229" i="2"/>
  <c r="T60" i="16" s="1"/>
  <c r="AG229" i="2"/>
  <c r="R60" i="16" s="1"/>
  <c r="AF228" i="2"/>
  <c r="AF227" i="2"/>
  <c r="AF226" i="2"/>
  <c r="AF225" i="2"/>
  <c r="AQ224" i="2"/>
  <c r="AC59" i="16" s="1"/>
  <c r="AP224" i="2"/>
  <c r="AB59" i="16" s="1"/>
  <c r="AO224" i="2"/>
  <c r="AN224" i="2"/>
  <c r="Y59" i="16" s="1"/>
  <c r="AM224" i="2"/>
  <c r="X59" i="16" s="1"/>
  <c r="AL224" i="2"/>
  <c r="W59" i="16" s="1"/>
  <c r="AK224" i="2"/>
  <c r="V59" i="16" s="1"/>
  <c r="AJ224" i="2"/>
  <c r="U59" i="16" s="1"/>
  <c r="AI224" i="2"/>
  <c r="T59" i="16" s="1"/>
  <c r="AG224" i="2"/>
  <c r="R59" i="16" s="1"/>
  <c r="AF223" i="2"/>
  <c r="AF222" i="2"/>
  <c r="AF221" i="2"/>
  <c r="AQ220" i="2"/>
  <c r="AP220" i="2"/>
  <c r="AO220" i="2"/>
  <c r="AN220" i="2"/>
  <c r="AM220" i="2"/>
  <c r="AL220" i="2"/>
  <c r="AK220" i="2"/>
  <c r="AJ220" i="2"/>
  <c r="AI220" i="2"/>
  <c r="AG220" i="2"/>
  <c r="AF219" i="2"/>
  <c r="AF220" i="2" s="1"/>
  <c r="AQ218" i="2"/>
  <c r="AP218" i="2"/>
  <c r="AO218" i="2"/>
  <c r="AN218" i="2"/>
  <c r="AM218" i="2"/>
  <c r="AL218" i="2"/>
  <c r="AK218" i="2"/>
  <c r="AJ218" i="2"/>
  <c r="AI218" i="2"/>
  <c r="AG218" i="2"/>
  <c r="AF217" i="2"/>
  <c r="AF218" i="2" s="1"/>
  <c r="AD54" i="16"/>
  <c r="AC54" i="16"/>
  <c r="AB54" i="16"/>
  <c r="AA54" i="16"/>
  <c r="Y54" i="16"/>
  <c r="V54" i="16"/>
  <c r="U54" i="16"/>
  <c r="T54" i="16"/>
  <c r="AF199" i="2"/>
  <c r="AF200" i="2" s="1"/>
  <c r="Q54" i="16" s="1"/>
  <c r="AD53" i="16"/>
  <c r="AC53" i="16"/>
  <c r="AB53" i="16"/>
  <c r="AA53" i="16"/>
  <c r="Y53" i="16"/>
  <c r="V53" i="16"/>
  <c r="U53" i="16"/>
  <c r="T53" i="16"/>
  <c r="AF196" i="2"/>
  <c r="AF195" i="2"/>
  <c r="AF194" i="2"/>
  <c r="AD52" i="16"/>
  <c r="AC52" i="16"/>
  <c r="AB52" i="16"/>
  <c r="AA52" i="16"/>
  <c r="Y52" i="16"/>
  <c r="V52" i="16"/>
  <c r="U52" i="16"/>
  <c r="T52" i="16"/>
  <c r="AF193" i="2"/>
  <c r="Q52" i="16" s="1"/>
  <c r="AD51" i="16"/>
  <c r="AC51" i="16"/>
  <c r="AB51" i="16"/>
  <c r="AA51" i="16"/>
  <c r="Y51" i="16"/>
  <c r="V51" i="16"/>
  <c r="U51" i="16"/>
  <c r="T51" i="16"/>
  <c r="AF190" i="2"/>
  <c r="AF189" i="2"/>
  <c r="W60" i="10"/>
  <c r="T50" i="16"/>
  <c r="R60" i="10"/>
  <c r="AF187" i="2"/>
  <c r="AF188" i="2" s="1"/>
  <c r="AD49" i="16"/>
  <c r="AB49" i="16"/>
  <c r="AA49" i="16"/>
  <c r="Y49" i="16"/>
  <c r="V49" i="16"/>
  <c r="U49" i="16"/>
  <c r="T49" i="16"/>
  <c r="AF185" i="2"/>
  <c r="R32" i="10"/>
  <c r="Q30" i="10"/>
  <c r="T37" i="10"/>
  <c r="AD29" i="16"/>
  <c r="V35" i="10"/>
  <c r="U35" i="10"/>
  <c r="T35" i="10"/>
  <c r="AF95" i="2"/>
  <c r="AD27" i="16"/>
  <c r="AC27" i="16"/>
  <c r="AB27" i="16"/>
  <c r="AA27" i="16"/>
  <c r="X27" i="16"/>
  <c r="AK91" i="2"/>
  <c r="AK7" i="2" s="1"/>
  <c r="AF93" i="2"/>
  <c r="AF54" i="2"/>
  <c r="T19" i="10"/>
  <c r="T20" i="10" s="1"/>
  <c r="AF52" i="2"/>
  <c r="AF50" i="2"/>
  <c r="W16" i="16"/>
  <c r="T17" i="10"/>
  <c r="R16" i="16"/>
  <c r="AF48" i="2"/>
  <c r="AF46" i="2"/>
  <c r="AF45" i="2"/>
  <c r="AF44" i="2"/>
  <c r="AF43" i="2"/>
  <c r="AF42" i="2"/>
  <c r="AR41" i="2"/>
  <c r="AD15" i="16" s="1"/>
  <c r="AQ41" i="2"/>
  <c r="AC15" i="16" s="1"/>
  <c r="AP41" i="2"/>
  <c r="AB15" i="16" s="1"/>
  <c r="AO41" i="2"/>
  <c r="AN41" i="2"/>
  <c r="Y15" i="16" s="1"/>
  <c r="AM41" i="2"/>
  <c r="X15" i="16" s="1"/>
  <c r="AL41" i="2"/>
  <c r="W15" i="16" s="1"/>
  <c r="AJ41" i="2"/>
  <c r="U15" i="16" s="1"/>
  <c r="AI41" i="2"/>
  <c r="AG41" i="2"/>
  <c r="R15" i="16" s="1"/>
  <c r="AF40" i="2"/>
  <c r="AF41" i="2" s="1"/>
  <c r="Q15" i="16" s="1"/>
  <c r="AR39" i="2"/>
  <c r="AD14" i="16" s="1"/>
  <c r="AQ39" i="2"/>
  <c r="AC14" i="16" s="1"/>
  <c r="AP39" i="2"/>
  <c r="AB14" i="16" s="1"/>
  <c r="AO39" i="2"/>
  <c r="AN39" i="2"/>
  <c r="Y14" i="16" s="1"/>
  <c r="AM39" i="2"/>
  <c r="AL39" i="2"/>
  <c r="AJ39" i="2"/>
  <c r="AI39" i="2"/>
  <c r="AG39" i="2"/>
  <c r="R14" i="16" s="1"/>
  <c r="AF38" i="2"/>
  <c r="AF37" i="2"/>
  <c r="AF36" i="2"/>
  <c r="AF35" i="2"/>
  <c r="AF34" i="2"/>
  <c r="AF33" i="2"/>
  <c r="AF32" i="2"/>
  <c r="AF31" i="2"/>
  <c r="AF30" i="2"/>
  <c r="AD13" i="16"/>
  <c r="AC13" i="16"/>
  <c r="AB13" i="16"/>
  <c r="AA13" i="16"/>
  <c r="Y13" i="16"/>
  <c r="U13" i="16"/>
  <c r="R13" i="16"/>
  <c r="AF27" i="2"/>
  <c r="AF26" i="2"/>
  <c r="AF25" i="2"/>
  <c r="AF24" i="2"/>
  <c r="AF23" i="2"/>
  <c r="AD12" i="16"/>
  <c r="AC12" i="16"/>
  <c r="AB12" i="16"/>
  <c r="AA12" i="16"/>
  <c r="Y12" i="16"/>
  <c r="U12" i="16"/>
  <c r="R12" i="16"/>
  <c r="AF21" i="2"/>
  <c r="AF20" i="2"/>
  <c r="AF19" i="2"/>
  <c r="AF18" i="2"/>
  <c r="AD11" i="16"/>
  <c r="AC11" i="16"/>
  <c r="AB11" i="16"/>
  <c r="AA11" i="16"/>
  <c r="Y11" i="16"/>
  <c r="V11" i="16"/>
  <c r="U11" i="16"/>
  <c r="AF15" i="2"/>
  <c r="AD10" i="16"/>
  <c r="AC10" i="16"/>
  <c r="AB10" i="16"/>
  <c r="AA10" i="16"/>
  <c r="Y10" i="16"/>
  <c r="V10" i="16"/>
  <c r="U10" i="16"/>
  <c r="AF13" i="2"/>
  <c r="AF14" i="2" s="1"/>
  <c r="Q10" i="16" s="1"/>
  <c r="AD9" i="16"/>
  <c r="AC9" i="16"/>
  <c r="AB9" i="16"/>
  <c r="AA9" i="16"/>
  <c r="U9" i="16"/>
  <c r="AF11" i="2"/>
  <c r="AF9" i="2"/>
  <c r="AA14" i="16" l="1"/>
  <c r="Z15" i="10"/>
  <c r="Z14" i="16"/>
  <c r="AA60" i="16"/>
  <c r="Z72" i="10"/>
  <c r="Z60" i="16"/>
  <c r="Z57" i="16"/>
  <c r="Z69" i="10"/>
  <c r="Z38" i="15"/>
  <c r="AA59" i="16"/>
  <c r="Z71" i="10"/>
  <c r="Z59" i="16"/>
  <c r="AA70" i="16"/>
  <c r="Z83" i="10"/>
  <c r="Z84" i="10" s="1"/>
  <c r="Z45" i="15" s="1"/>
  <c r="Z70" i="16"/>
  <c r="AA86" i="10"/>
  <c r="Z86" i="10"/>
  <c r="Z87" i="10"/>
  <c r="Z73" i="16"/>
  <c r="Z72" i="16" s="1"/>
  <c r="Z48" i="15"/>
  <c r="Z47" i="15" s="1"/>
  <c r="Z70" i="10"/>
  <c r="Z58" i="16"/>
  <c r="Z39" i="15"/>
  <c r="AA15" i="16"/>
  <c r="Z16" i="10"/>
  <c r="Z15" i="16"/>
  <c r="AA61" i="16"/>
  <c r="Z61" i="16"/>
  <c r="Z73" i="10"/>
  <c r="AI8" i="2"/>
  <c r="U14" i="16"/>
  <c r="AJ8" i="2"/>
  <c r="W14" i="16"/>
  <c r="AL8" i="2"/>
  <c r="T40" i="10"/>
  <c r="T20" i="15" s="1"/>
  <c r="T64" i="16"/>
  <c r="T14" i="16"/>
  <c r="T15" i="10"/>
  <c r="T11" i="16"/>
  <c r="T11" i="10"/>
  <c r="T9" i="16"/>
  <c r="T9" i="10"/>
  <c r="T10" i="16"/>
  <c r="T10" i="10"/>
  <c r="T12" i="16"/>
  <c r="T13" i="10"/>
  <c r="T13" i="16"/>
  <c r="T14" i="10"/>
  <c r="T15" i="16"/>
  <c r="T16" i="10"/>
  <c r="AB16" i="16"/>
  <c r="AC16" i="16"/>
  <c r="U16" i="16"/>
  <c r="Y16" i="16"/>
  <c r="AD16" i="16"/>
  <c r="T16" i="16"/>
  <c r="X16" i="16"/>
  <c r="V16" i="16"/>
  <c r="AA16" i="16"/>
  <c r="T48" i="16"/>
  <c r="Y19" i="10"/>
  <c r="Y20" i="10" s="1"/>
  <c r="Y11" i="15" s="1"/>
  <c r="Y17" i="16"/>
  <c r="U60" i="10"/>
  <c r="U50" i="16"/>
  <c r="U48" i="16" s="1"/>
  <c r="X57" i="16"/>
  <c r="X38" i="15"/>
  <c r="U39" i="15"/>
  <c r="U58" i="16"/>
  <c r="AG260" i="2"/>
  <c r="R86" i="10" s="1"/>
  <c r="R73" i="16"/>
  <c r="R72" i="16" s="1"/>
  <c r="R64" i="16" s="1"/>
  <c r="R63" i="16" s="1"/>
  <c r="R48" i="15"/>
  <c r="R47" i="15" s="1"/>
  <c r="Y9" i="16"/>
  <c r="AN8" i="2"/>
  <c r="R11" i="16"/>
  <c r="AG8" i="2"/>
  <c r="AG7" i="2" s="1"/>
  <c r="T11" i="15"/>
  <c r="T17" i="16"/>
  <c r="X19" i="10"/>
  <c r="X20" i="10" s="1"/>
  <c r="X11" i="15" s="1"/>
  <c r="X17" i="16"/>
  <c r="AC19" i="10"/>
  <c r="AC20" i="10" s="1"/>
  <c r="AC11" i="15" s="1"/>
  <c r="AC17" i="16"/>
  <c r="AA28" i="16"/>
  <c r="AA24" i="16"/>
  <c r="AA29" i="10"/>
  <c r="AA31" i="10" s="1"/>
  <c r="AA16" i="15" s="1"/>
  <c r="AC49" i="16"/>
  <c r="Y60" i="10"/>
  <c r="Y50" i="16"/>
  <c r="Y48" i="16" s="1"/>
  <c r="R57" i="16"/>
  <c r="R38" i="15"/>
  <c r="W57" i="16"/>
  <c r="W38" i="15"/>
  <c r="AB57" i="16"/>
  <c r="AB38" i="15"/>
  <c r="T58" i="16"/>
  <c r="T39" i="15"/>
  <c r="X58" i="16"/>
  <c r="X39" i="15"/>
  <c r="AC58" i="16"/>
  <c r="AC39" i="15"/>
  <c r="AD64" i="16"/>
  <c r="AD63" i="16" s="1"/>
  <c r="Q73" i="16"/>
  <c r="Q72" i="16" s="1"/>
  <c r="Q48" i="15"/>
  <c r="Q47" i="15" s="1"/>
  <c r="AK260" i="2"/>
  <c r="V86" i="10" s="1"/>
  <c r="V73" i="16"/>
  <c r="V72" i="16" s="1"/>
  <c r="V64" i="16" s="1"/>
  <c r="V63" i="16" s="1"/>
  <c r="V48" i="15"/>
  <c r="V47" i="15" s="1"/>
  <c r="AA73" i="16"/>
  <c r="AA72" i="16" s="1"/>
  <c r="AA64" i="16" s="1"/>
  <c r="AA63" i="16" s="1"/>
  <c r="AA48" i="15"/>
  <c r="AA47" i="15" s="1"/>
  <c r="U19" i="10"/>
  <c r="U20" i="10" s="1"/>
  <c r="U11" i="15" s="1"/>
  <c r="U17" i="16"/>
  <c r="T57" i="16"/>
  <c r="T56" i="16" s="1"/>
  <c r="T38" i="15"/>
  <c r="T37" i="15" s="1"/>
  <c r="Y39" i="15"/>
  <c r="Y58" i="16"/>
  <c r="AB73" i="16"/>
  <c r="AB72" i="16" s="1"/>
  <c r="AB48" i="15"/>
  <c r="AB47" i="15" s="1"/>
  <c r="V9" i="16"/>
  <c r="V19" i="10"/>
  <c r="V20" i="10" s="1"/>
  <c r="V11" i="15" s="1"/>
  <c r="V17" i="16"/>
  <c r="AA19" i="10"/>
  <c r="AA20" i="10" s="1"/>
  <c r="AA11" i="15" s="1"/>
  <c r="AA17" i="16"/>
  <c r="Q21" i="16"/>
  <c r="Q25" i="10"/>
  <c r="Q22" i="16"/>
  <c r="Q26" i="10"/>
  <c r="X28" i="16"/>
  <c r="X24" i="16"/>
  <c r="X29" i="10"/>
  <c r="X31" i="10" s="1"/>
  <c r="X16" i="15" s="1"/>
  <c r="AC28" i="16"/>
  <c r="AC24" i="16"/>
  <c r="AC29" i="10"/>
  <c r="AC31" i="10" s="1"/>
  <c r="AC16" i="15" s="1"/>
  <c r="Q60" i="10"/>
  <c r="Q50" i="16"/>
  <c r="V60" i="10"/>
  <c r="V50" i="16"/>
  <c r="V48" i="16" s="1"/>
  <c r="AB60" i="10"/>
  <c r="AB50" i="16"/>
  <c r="AB48" i="16" s="1"/>
  <c r="U57" i="16"/>
  <c r="U38" i="15"/>
  <c r="Y57" i="16"/>
  <c r="Y38" i="15"/>
  <c r="Q58" i="16"/>
  <c r="Q39" i="15"/>
  <c r="V58" i="16"/>
  <c r="V39" i="15"/>
  <c r="AA58" i="16"/>
  <c r="AA39" i="15"/>
  <c r="AB65" i="16"/>
  <c r="AP233" i="2"/>
  <c r="AI260" i="2"/>
  <c r="T86" i="10" s="1"/>
  <c r="T73" i="16"/>
  <c r="T72" i="16" s="1"/>
  <c r="T48" i="15"/>
  <c r="T47" i="15" s="1"/>
  <c r="AM260" i="2"/>
  <c r="X86" i="10" s="1"/>
  <c r="X73" i="16"/>
  <c r="X72" i="16" s="1"/>
  <c r="X64" i="16" s="1"/>
  <c r="X63" i="16" s="1"/>
  <c r="X48" i="15"/>
  <c r="X47" i="15" s="1"/>
  <c r="AC73" i="16"/>
  <c r="AC72" i="16" s="1"/>
  <c r="AC64" i="16" s="1"/>
  <c r="AC63" i="16" s="1"/>
  <c r="AC48" i="15"/>
  <c r="AC47" i="15" s="1"/>
  <c r="AD19" i="10"/>
  <c r="AD20" i="10" s="1"/>
  <c r="AD11" i="15" s="1"/>
  <c r="AD17" i="16"/>
  <c r="AB28" i="16"/>
  <c r="AB24" i="16"/>
  <c r="AB29" i="10"/>
  <c r="AB31" i="10" s="1"/>
  <c r="AB16" i="15" s="1"/>
  <c r="AA60" i="10"/>
  <c r="AA50" i="16"/>
  <c r="AA48" i="16" s="1"/>
  <c r="AC57" i="16"/>
  <c r="AC38" i="15"/>
  <c r="AL260" i="2"/>
  <c r="W86" i="10" s="1"/>
  <c r="W73" i="16"/>
  <c r="W72" i="16" s="1"/>
  <c r="W64" i="16" s="1"/>
  <c r="W63" i="16" s="1"/>
  <c r="W48" i="15"/>
  <c r="W47" i="15" s="1"/>
  <c r="W9" i="16"/>
  <c r="X14" i="16"/>
  <c r="AM8" i="2"/>
  <c r="R19" i="10"/>
  <c r="R20" i="10" s="1"/>
  <c r="R11" i="15" s="1"/>
  <c r="R17" i="16"/>
  <c r="W19" i="10"/>
  <c r="W20" i="10" s="1"/>
  <c r="W11" i="15" s="1"/>
  <c r="W17" i="16"/>
  <c r="AB19" i="10"/>
  <c r="AB20" i="10" s="1"/>
  <c r="AB11" i="15" s="1"/>
  <c r="AB17" i="16"/>
  <c r="V24" i="10"/>
  <c r="V23" i="16"/>
  <c r="V20" i="16" s="1"/>
  <c r="V27" i="10"/>
  <c r="V28" i="10" s="1"/>
  <c r="V15" i="15" s="1"/>
  <c r="V14" i="15" s="1"/>
  <c r="Y24" i="16"/>
  <c r="Y29" i="10"/>
  <c r="Y31" i="10" s="1"/>
  <c r="Y16" i="15" s="1"/>
  <c r="AD28" i="16"/>
  <c r="AD24" i="16"/>
  <c r="AD29" i="10"/>
  <c r="AD31" i="10" s="1"/>
  <c r="AD16" i="15" s="1"/>
  <c r="AD37" i="10"/>
  <c r="AD30" i="16"/>
  <c r="AD60" i="10"/>
  <c r="AD50" i="16"/>
  <c r="AD48" i="16" s="1"/>
  <c r="AD47" i="16" s="1"/>
  <c r="Q57" i="16"/>
  <c r="Q38" i="15"/>
  <c r="V57" i="16"/>
  <c r="V38" i="15"/>
  <c r="AA57" i="16"/>
  <c r="AA38" i="15"/>
  <c r="R58" i="16"/>
  <c r="R39" i="15"/>
  <c r="W58" i="16"/>
  <c r="W39" i="15"/>
  <c r="AB58" i="16"/>
  <c r="AB39" i="15"/>
  <c r="AJ260" i="2"/>
  <c r="U86" i="10" s="1"/>
  <c r="U73" i="16"/>
  <c r="U72" i="16" s="1"/>
  <c r="U64" i="16" s="1"/>
  <c r="U63" i="16" s="1"/>
  <c r="U48" i="15"/>
  <c r="U47" i="15" s="1"/>
  <c r="AN260" i="2"/>
  <c r="Y86" i="10" s="1"/>
  <c r="Y73" i="16"/>
  <c r="Y72" i="16" s="1"/>
  <c r="Y64" i="16" s="1"/>
  <c r="Y63" i="16" s="1"/>
  <c r="Y48" i="15"/>
  <c r="Y47" i="15" s="1"/>
  <c r="AO91" i="2"/>
  <c r="AF243" i="2"/>
  <c r="Q67" i="16" s="1"/>
  <c r="AL216" i="2"/>
  <c r="AG233" i="2"/>
  <c r="AF255" i="2"/>
  <c r="Q70" i="16" s="1"/>
  <c r="AP8" i="2"/>
  <c r="AN91" i="2"/>
  <c r="AI91" i="2"/>
  <c r="AM91" i="2"/>
  <c r="AQ91" i="2"/>
  <c r="AK216" i="2"/>
  <c r="AP183" i="2"/>
  <c r="AB58" i="10" s="1"/>
  <c r="AG216" i="2"/>
  <c r="AP216" i="2"/>
  <c r="AQ8" i="2"/>
  <c r="AQ7" i="2" s="1"/>
  <c r="AF22" i="2"/>
  <c r="Q12" i="16" s="1"/>
  <c r="AF49" i="2"/>
  <c r="Q16" i="16" s="1"/>
  <c r="AL91" i="2"/>
  <c r="W24" i="10" s="1"/>
  <c r="Q25" i="16"/>
  <c r="AF197" i="2"/>
  <c r="Q53" i="16" s="1"/>
  <c r="AQ183" i="2"/>
  <c r="AC58" i="10" s="1"/>
  <c r="AO216" i="2"/>
  <c r="AF224" i="2"/>
  <c r="Q59" i="16" s="1"/>
  <c r="AF229" i="2"/>
  <c r="Q60" i="16" s="1"/>
  <c r="AK233" i="2"/>
  <c r="AF57" i="2"/>
  <c r="AR91" i="2"/>
  <c r="AD35" i="10"/>
  <c r="AJ183" i="2"/>
  <c r="U58" i="10" s="1"/>
  <c r="AN183" i="2"/>
  <c r="Y58" i="10" s="1"/>
  <c r="AR183" i="2"/>
  <c r="AF237" i="2"/>
  <c r="Q65" i="16" s="1"/>
  <c r="AL233" i="2"/>
  <c r="AF240" i="2"/>
  <c r="Q66" i="16" s="1"/>
  <c r="AO233" i="2"/>
  <c r="Z76" i="10" s="1"/>
  <c r="AI183" i="2"/>
  <c r="T58" i="10" s="1"/>
  <c r="T60" i="10"/>
  <c r="AM183" i="2"/>
  <c r="X58" i="10" s="1"/>
  <c r="X60" i="10"/>
  <c r="AF53" i="2"/>
  <c r="AJ91" i="2"/>
  <c r="AI216" i="2"/>
  <c r="AM216" i="2"/>
  <c r="AQ216" i="2"/>
  <c r="AF191" i="2"/>
  <c r="Q51" i="16" s="1"/>
  <c r="AL183" i="2"/>
  <c r="W58" i="10" s="1"/>
  <c r="AG183" i="2"/>
  <c r="R58" i="10" s="1"/>
  <c r="AF250" i="2"/>
  <c r="Q68" i="16" s="1"/>
  <c r="AF17" i="2"/>
  <c r="Q11" i="16" s="1"/>
  <c r="AR8" i="2"/>
  <c r="AR7" i="2" s="1"/>
  <c r="AF29" i="2"/>
  <c r="Q13" i="16" s="1"/>
  <c r="AF39" i="2"/>
  <c r="Q14" i="16" s="1"/>
  <c r="R24" i="10"/>
  <c r="AB29" i="16"/>
  <c r="AP91" i="2"/>
  <c r="AI233" i="2"/>
  <c r="AM233" i="2"/>
  <c r="AQ233" i="2"/>
  <c r="AF12" i="2"/>
  <c r="Q9" i="16" s="1"/>
  <c r="AO8" i="2"/>
  <c r="AF186" i="2"/>
  <c r="Q49" i="16" s="1"/>
  <c r="AK183" i="2"/>
  <c r="V58" i="10" s="1"/>
  <c r="AO183" i="2"/>
  <c r="AJ216" i="2"/>
  <c r="AN216" i="2"/>
  <c r="AJ233" i="2"/>
  <c r="AN233" i="2"/>
  <c r="AR233" i="2"/>
  <c r="AD262" i="2"/>
  <c r="O73" i="16" s="1"/>
  <c r="O72" i="16" s="1"/>
  <c r="AC262" i="2"/>
  <c r="N73" i="16" s="1"/>
  <c r="N72" i="16" s="1"/>
  <c r="AB262" i="2"/>
  <c r="M73" i="16" s="1"/>
  <c r="M72" i="16" s="1"/>
  <c r="Z262" i="2"/>
  <c r="Y262" i="2"/>
  <c r="X262" i="2"/>
  <c r="W262" i="2"/>
  <c r="V262" i="2"/>
  <c r="U262" i="2"/>
  <c r="S262" i="2"/>
  <c r="R261" i="2"/>
  <c r="R262" i="2" s="1"/>
  <c r="C73" i="16" s="1"/>
  <c r="C72" i="16" s="1"/>
  <c r="AE260" i="2"/>
  <c r="P86" i="10" s="1"/>
  <c r="AD260" i="2"/>
  <c r="O86" i="10" s="1"/>
  <c r="AC260" i="2"/>
  <c r="N86" i="10" s="1"/>
  <c r="AB260" i="2"/>
  <c r="M86" i="10" s="1"/>
  <c r="AE255" i="2"/>
  <c r="P70" i="16" s="1"/>
  <c r="AD255" i="2"/>
  <c r="O70" i="16" s="1"/>
  <c r="AC255" i="2"/>
  <c r="N70" i="16" s="1"/>
  <c r="AB255" i="2"/>
  <c r="M70" i="16" s="1"/>
  <c r="Z255" i="2"/>
  <c r="K70" i="16" s="1"/>
  <c r="Y255" i="2"/>
  <c r="J70" i="16" s="1"/>
  <c r="X255" i="2"/>
  <c r="I70" i="16" s="1"/>
  <c r="W255" i="2"/>
  <c r="H70" i="16" s="1"/>
  <c r="V255" i="2"/>
  <c r="G70" i="16" s="1"/>
  <c r="U255" i="2"/>
  <c r="F70" i="16" s="1"/>
  <c r="S255" i="2"/>
  <c r="D70" i="16" s="1"/>
  <c r="R254" i="2"/>
  <c r="R253" i="2"/>
  <c r="AE252" i="2"/>
  <c r="P69" i="16" s="1"/>
  <c r="AD252" i="2"/>
  <c r="O69" i="16" s="1"/>
  <c r="AC252" i="2"/>
  <c r="N69" i="16" s="1"/>
  <c r="AB252" i="2"/>
  <c r="M69" i="16" s="1"/>
  <c r="Z252" i="2"/>
  <c r="K69" i="16" s="1"/>
  <c r="Y252" i="2"/>
  <c r="J69" i="16" s="1"/>
  <c r="X252" i="2"/>
  <c r="I69" i="16" s="1"/>
  <c r="W252" i="2"/>
  <c r="H69" i="16" s="1"/>
  <c r="V252" i="2"/>
  <c r="G69" i="16" s="1"/>
  <c r="U252" i="2"/>
  <c r="F69" i="16" s="1"/>
  <c r="S252" i="2"/>
  <c r="D69" i="16" s="1"/>
  <c r="R251" i="2"/>
  <c r="R252" i="2" s="1"/>
  <c r="C69" i="16" s="1"/>
  <c r="AE250" i="2"/>
  <c r="P68" i="16" s="1"/>
  <c r="AD250" i="2"/>
  <c r="O68" i="16" s="1"/>
  <c r="AC250" i="2"/>
  <c r="N68" i="16" s="1"/>
  <c r="AB250" i="2"/>
  <c r="M68" i="16" s="1"/>
  <c r="Z250" i="2"/>
  <c r="K68" i="16" s="1"/>
  <c r="Y250" i="2"/>
  <c r="J68" i="16" s="1"/>
  <c r="X250" i="2"/>
  <c r="I68" i="16" s="1"/>
  <c r="W250" i="2"/>
  <c r="H68" i="16" s="1"/>
  <c r="V250" i="2"/>
  <c r="G68" i="16" s="1"/>
  <c r="U250" i="2"/>
  <c r="F68" i="16" s="1"/>
  <c r="S250" i="2"/>
  <c r="D68" i="16" s="1"/>
  <c r="R249" i="2"/>
  <c r="R248" i="2"/>
  <c r="R247" i="2"/>
  <c r="R246" i="2"/>
  <c r="R245" i="2"/>
  <c r="R244" i="2"/>
  <c r="AE243" i="2"/>
  <c r="P67" i="16" s="1"/>
  <c r="AD243" i="2"/>
  <c r="O67" i="16" s="1"/>
  <c r="AC243" i="2"/>
  <c r="N67" i="16" s="1"/>
  <c r="AB243" i="2"/>
  <c r="M67" i="16" s="1"/>
  <c r="Z243" i="2"/>
  <c r="K67" i="16" s="1"/>
  <c r="Y243" i="2"/>
  <c r="J67" i="16" s="1"/>
  <c r="X243" i="2"/>
  <c r="I67" i="16" s="1"/>
  <c r="W243" i="2"/>
  <c r="H67" i="16" s="1"/>
  <c r="V243" i="2"/>
  <c r="G67" i="16" s="1"/>
  <c r="U243" i="2"/>
  <c r="F67" i="16" s="1"/>
  <c r="S243" i="2"/>
  <c r="D67" i="16" s="1"/>
  <c r="R242" i="2"/>
  <c r="R241" i="2"/>
  <c r="AE240" i="2"/>
  <c r="P66" i="16" s="1"/>
  <c r="AD240" i="2"/>
  <c r="O66" i="16" s="1"/>
  <c r="AB240" i="2"/>
  <c r="M66" i="16" s="1"/>
  <c r="Z240" i="2"/>
  <c r="K66" i="16" s="1"/>
  <c r="Y240" i="2"/>
  <c r="J66" i="16" s="1"/>
  <c r="I66" i="16"/>
  <c r="W240" i="2"/>
  <c r="H66" i="16" s="1"/>
  <c r="V240" i="2"/>
  <c r="G66" i="16" s="1"/>
  <c r="U240" i="2"/>
  <c r="F66" i="16" s="1"/>
  <c r="S240" i="2"/>
  <c r="D66" i="16" s="1"/>
  <c r="R239" i="2"/>
  <c r="R238" i="2"/>
  <c r="AE237" i="2"/>
  <c r="P65" i="16" s="1"/>
  <c r="AD237" i="2"/>
  <c r="O65" i="16" s="1"/>
  <c r="AB237" i="2"/>
  <c r="M65" i="16" s="1"/>
  <c r="Z237" i="2"/>
  <c r="K65" i="16" s="1"/>
  <c r="Y237" i="2"/>
  <c r="J65" i="16" s="1"/>
  <c r="I65" i="16"/>
  <c r="W237" i="2"/>
  <c r="H65" i="16" s="1"/>
  <c r="V237" i="2"/>
  <c r="G65" i="16" s="1"/>
  <c r="U237" i="2"/>
  <c r="F65" i="16" s="1"/>
  <c r="S237" i="2"/>
  <c r="D65" i="16" s="1"/>
  <c r="R236" i="2"/>
  <c r="R235" i="2"/>
  <c r="R234" i="2"/>
  <c r="AD231" i="2"/>
  <c r="O61" i="16" s="1"/>
  <c r="AC231" i="2"/>
  <c r="N61" i="16" s="1"/>
  <c r="AB231" i="2"/>
  <c r="M61" i="16" s="1"/>
  <c r="Z231" i="2"/>
  <c r="K61" i="16" s="1"/>
  <c r="Y231" i="2"/>
  <c r="J61" i="16" s="1"/>
  <c r="X231" i="2"/>
  <c r="I61" i="16" s="1"/>
  <c r="W231" i="2"/>
  <c r="H61" i="16" s="1"/>
  <c r="V231" i="2"/>
  <c r="G61" i="16" s="1"/>
  <c r="U231" i="2"/>
  <c r="F61" i="16" s="1"/>
  <c r="S231" i="2"/>
  <c r="D61" i="16" s="1"/>
  <c r="R230" i="2"/>
  <c r="R231" i="2" s="1"/>
  <c r="C61" i="16" s="1"/>
  <c r="AD229" i="2"/>
  <c r="O60" i="16" s="1"/>
  <c r="AC229" i="2"/>
  <c r="N60" i="16" s="1"/>
  <c r="AB229" i="2"/>
  <c r="M60" i="16" s="1"/>
  <c r="Z229" i="2"/>
  <c r="K60" i="16" s="1"/>
  <c r="Y229" i="2"/>
  <c r="J60" i="16" s="1"/>
  <c r="X229" i="2"/>
  <c r="I60" i="16" s="1"/>
  <c r="W229" i="2"/>
  <c r="H60" i="16" s="1"/>
  <c r="V229" i="2"/>
  <c r="G60" i="16" s="1"/>
  <c r="U229" i="2"/>
  <c r="F60" i="16" s="1"/>
  <c r="S229" i="2"/>
  <c r="D60" i="16" s="1"/>
  <c r="R228" i="2"/>
  <c r="R227" i="2"/>
  <c r="R226" i="2"/>
  <c r="R225" i="2"/>
  <c r="AD224" i="2"/>
  <c r="O59" i="16" s="1"/>
  <c r="AC224" i="2"/>
  <c r="N59" i="16" s="1"/>
  <c r="AB224" i="2"/>
  <c r="M59" i="16" s="1"/>
  <c r="Z224" i="2"/>
  <c r="K59" i="16" s="1"/>
  <c r="Y224" i="2"/>
  <c r="J59" i="16" s="1"/>
  <c r="X224" i="2"/>
  <c r="I59" i="16" s="1"/>
  <c r="W224" i="2"/>
  <c r="H59" i="16" s="1"/>
  <c r="V224" i="2"/>
  <c r="G59" i="16" s="1"/>
  <c r="U224" i="2"/>
  <c r="F59" i="16" s="1"/>
  <c r="S224" i="2"/>
  <c r="D59" i="16" s="1"/>
  <c r="R223" i="2"/>
  <c r="R222" i="2"/>
  <c r="R221" i="2"/>
  <c r="AD220" i="2"/>
  <c r="AC220" i="2"/>
  <c r="AB220" i="2"/>
  <c r="Z220" i="2"/>
  <c r="Y220" i="2"/>
  <c r="X220" i="2"/>
  <c r="W220" i="2"/>
  <c r="V220" i="2"/>
  <c r="U220" i="2"/>
  <c r="S220" i="2"/>
  <c r="R219" i="2"/>
  <c r="R220" i="2" s="1"/>
  <c r="AD218" i="2"/>
  <c r="AC218" i="2"/>
  <c r="AB218" i="2"/>
  <c r="Z218" i="2"/>
  <c r="Y218" i="2"/>
  <c r="X218" i="2"/>
  <c r="W218" i="2"/>
  <c r="V218" i="2"/>
  <c r="U218" i="2"/>
  <c r="S218" i="2"/>
  <c r="R217" i="2"/>
  <c r="R218" i="2" s="1"/>
  <c r="AE200" i="2"/>
  <c r="P54" i="16" s="1"/>
  <c r="AD200" i="2"/>
  <c r="O54" i="16" s="1"/>
  <c r="AC200" i="2"/>
  <c r="N54" i="16" s="1"/>
  <c r="AB200" i="2"/>
  <c r="M54" i="16" s="1"/>
  <c r="Z200" i="2"/>
  <c r="K54" i="16" s="1"/>
  <c r="X200" i="2"/>
  <c r="I54" i="16" s="1"/>
  <c r="W200" i="2"/>
  <c r="H54" i="16" s="1"/>
  <c r="V200" i="2"/>
  <c r="G54" i="16" s="1"/>
  <c r="U200" i="2"/>
  <c r="F54" i="16" s="1"/>
  <c r="S200" i="2"/>
  <c r="D54" i="16" s="1"/>
  <c r="R200" i="2"/>
  <c r="C54" i="16" s="1"/>
  <c r="AE197" i="2"/>
  <c r="P53" i="16" s="1"/>
  <c r="AD197" i="2"/>
  <c r="O53" i="16" s="1"/>
  <c r="AC197" i="2"/>
  <c r="N53" i="16" s="1"/>
  <c r="AB197" i="2"/>
  <c r="M53" i="16" s="1"/>
  <c r="K53" i="16"/>
  <c r="I53" i="16"/>
  <c r="H53" i="16"/>
  <c r="G53" i="16"/>
  <c r="U197" i="2"/>
  <c r="F53" i="16" s="1"/>
  <c r="S197" i="2"/>
  <c r="D53" i="16" s="1"/>
  <c r="R196" i="2"/>
  <c r="R195" i="2"/>
  <c r="R194" i="2"/>
  <c r="AE193" i="2"/>
  <c r="P52" i="16" s="1"/>
  <c r="AD193" i="2"/>
  <c r="O52" i="16" s="1"/>
  <c r="AC193" i="2"/>
  <c r="N52" i="16" s="1"/>
  <c r="AB193" i="2"/>
  <c r="M52" i="16" s="1"/>
  <c r="K52" i="16"/>
  <c r="I52" i="16"/>
  <c r="H52" i="16"/>
  <c r="G52" i="16"/>
  <c r="U193" i="2"/>
  <c r="F52" i="16" s="1"/>
  <c r="D52" i="16"/>
  <c r="R193" i="2"/>
  <c r="C52" i="16" s="1"/>
  <c r="AE191" i="2"/>
  <c r="P51" i="16" s="1"/>
  <c r="AD191" i="2"/>
  <c r="O51" i="16" s="1"/>
  <c r="AC191" i="2"/>
  <c r="N51" i="16" s="1"/>
  <c r="AB191" i="2"/>
  <c r="M51" i="16" s="1"/>
  <c r="K51" i="16"/>
  <c r="I51" i="16"/>
  <c r="H51" i="16"/>
  <c r="G51" i="16"/>
  <c r="U191" i="2"/>
  <c r="F51" i="16" s="1"/>
  <c r="D51" i="16"/>
  <c r="R190" i="2"/>
  <c r="R189" i="2"/>
  <c r="AE188" i="2"/>
  <c r="AC188" i="2"/>
  <c r="AB188" i="2"/>
  <c r="U188" i="2"/>
  <c r="F44" i="16" s="1"/>
  <c r="R187" i="2"/>
  <c r="R188" i="2" s="1"/>
  <c r="AE186" i="2"/>
  <c r="P49" i="16" s="1"/>
  <c r="AD186" i="2"/>
  <c r="AC186" i="2"/>
  <c r="N49" i="16" s="1"/>
  <c r="AB186" i="2"/>
  <c r="M49" i="16" s="1"/>
  <c r="K49" i="16"/>
  <c r="I49" i="16"/>
  <c r="H49" i="16"/>
  <c r="G49" i="16"/>
  <c r="U186" i="2"/>
  <c r="F49" i="16" s="1"/>
  <c r="D49" i="16"/>
  <c r="R185" i="2"/>
  <c r="Y134" i="2"/>
  <c r="Y128" i="2"/>
  <c r="D32" i="10"/>
  <c r="K25" i="16"/>
  <c r="I25" i="16"/>
  <c r="D25" i="16"/>
  <c r="C30" i="10"/>
  <c r="R102" i="2"/>
  <c r="R104" i="2" s="1"/>
  <c r="AE99" i="2"/>
  <c r="R96" i="2"/>
  <c r="AE95" i="2"/>
  <c r="AD95" i="2"/>
  <c r="AC95" i="2"/>
  <c r="AB95" i="2"/>
  <c r="Z95" i="2"/>
  <c r="Y95" i="2"/>
  <c r="R94" i="2"/>
  <c r="R95" i="2" s="1"/>
  <c r="AE93" i="2"/>
  <c r="AD93" i="2"/>
  <c r="AC93" i="2"/>
  <c r="AB93" i="2"/>
  <c r="Z93" i="2"/>
  <c r="Y93" i="2"/>
  <c r="R92" i="2"/>
  <c r="R93" i="2" s="1"/>
  <c r="AE57" i="2"/>
  <c r="AD57" i="2"/>
  <c r="AC57" i="2"/>
  <c r="AB57" i="2"/>
  <c r="Y57" i="2"/>
  <c r="X57" i="2"/>
  <c r="W57" i="2"/>
  <c r="V57" i="2"/>
  <c r="U57" i="2"/>
  <c r="S57" i="2"/>
  <c r="R54" i="2"/>
  <c r="AE53" i="2"/>
  <c r="AD53" i="2"/>
  <c r="AC53" i="2"/>
  <c r="AB53" i="2"/>
  <c r="X53" i="2"/>
  <c r="W53" i="2"/>
  <c r="V53" i="2"/>
  <c r="U53" i="2"/>
  <c r="S53" i="2"/>
  <c r="AE49" i="2"/>
  <c r="AD49" i="2"/>
  <c r="AC49" i="2"/>
  <c r="AB49" i="2"/>
  <c r="Z49" i="2"/>
  <c r="Y49" i="2"/>
  <c r="X49" i="2"/>
  <c r="I16" i="16" s="1"/>
  <c r="W49" i="2"/>
  <c r="V49" i="2"/>
  <c r="U49" i="2"/>
  <c r="S49" i="2"/>
  <c r="D16" i="16" s="1"/>
  <c r="R46" i="2"/>
  <c r="R45" i="2"/>
  <c r="R44" i="2"/>
  <c r="R42" i="2"/>
  <c r="AE41" i="2"/>
  <c r="P15" i="16" s="1"/>
  <c r="AD41" i="2"/>
  <c r="O15" i="16" s="1"/>
  <c r="AC41" i="2"/>
  <c r="N15" i="16" s="1"/>
  <c r="AB41" i="2"/>
  <c r="M15" i="16" s="1"/>
  <c r="Z41" i="2"/>
  <c r="K15" i="16" s="1"/>
  <c r="Y41" i="2"/>
  <c r="J15" i="16" s="1"/>
  <c r="X41" i="2"/>
  <c r="I15" i="16" s="1"/>
  <c r="W41" i="2"/>
  <c r="H15" i="16" s="1"/>
  <c r="V41" i="2"/>
  <c r="G15" i="16" s="1"/>
  <c r="U41" i="2"/>
  <c r="F15" i="16" s="1"/>
  <c r="S41" i="2"/>
  <c r="D15" i="16" s="1"/>
  <c r="R40" i="2"/>
  <c r="R41" i="2" s="1"/>
  <c r="C15" i="16" s="1"/>
  <c r="AE39" i="2"/>
  <c r="P14" i="16" s="1"/>
  <c r="AD39" i="2"/>
  <c r="O14" i="16" s="1"/>
  <c r="AC39" i="2"/>
  <c r="N14" i="16" s="1"/>
  <c r="AB39" i="2"/>
  <c r="M14" i="16" s="1"/>
  <c r="Z39" i="2"/>
  <c r="K14" i="16" s="1"/>
  <c r="J14" i="16"/>
  <c r="X39" i="2"/>
  <c r="I14" i="16" s="1"/>
  <c r="W39" i="2"/>
  <c r="H14" i="16" s="1"/>
  <c r="V39" i="2"/>
  <c r="G14" i="16" s="1"/>
  <c r="U39" i="2"/>
  <c r="F14" i="16" s="1"/>
  <c r="S39" i="2"/>
  <c r="D14" i="16" s="1"/>
  <c r="R37" i="2"/>
  <c r="R36" i="2"/>
  <c r="R35" i="2"/>
  <c r="R34" i="2"/>
  <c r="R33" i="2"/>
  <c r="R32" i="2"/>
  <c r="R31" i="2"/>
  <c r="R30" i="2"/>
  <c r="AE29" i="2"/>
  <c r="P13" i="16" s="1"/>
  <c r="AD29" i="2"/>
  <c r="O13" i="16" s="1"/>
  <c r="AC29" i="2"/>
  <c r="N13" i="16" s="1"/>
  <c r="AB29" i="2"/>
  <c r="M13" i="16" s="1"/>
  <c r="K13" i="16"/>
  <c r="Y29" i="2"/>
  <c r="J13" i="16" s="1"/>
  <c r="X29" i="2"/>
  <c r="I13" i="16" s="1"/>
  <c r="W29" i="2"/>
  <c r="H13" i="16" s="1"/>
  <c r="V29" i="2"/>
  <c r="G13" i="16" s="1"/>
  <c r="U29" i="2"/>
  <c r="F13" i="16" s="1"/>
  <c r="S29" i="2"/>
  <c r="D13" i="16" s="1"/>
  <c r="R27" i="2"/>
  <c r="R26" i="2"/>
  <c r="R25" i="2"/>
  <c r="R24" i="2"/>
  <c r="R23" i="2"/>
  <c r="AE22" i="2"/>
  <c r="P12" i="16" s="1"/>
  <c r="AD22" i="2"/>
  <c r="O12" i="16" s="1"/>
  <c r="AC22" i="2"/>
  <c r="N12" i="16" s="1"/>
  <c r="AB22" i="2"/>
  <c r="M12" i="16" s="1"/>
  <c r="K12" i="16"/>
  <c r="J12" i="16"/>
  <c r="X22" i="2"/>
  <c r="I12" i="16" s="1"/>
  <c r="W22" i="2"/>
  <c r="H12" i="16" s="1"/>
  <c r="V22" i="2"/>
  <c r="G12" i="16" s="1"/>
  <c r="U22" i="2"/>
  <c r="F12" i="16" s="1"/>
  <c r="S22" i="2"/>
  <c r="D12" i="16" s="1"/>
  <c r="R21" i="2"/>
  <c r="R20" i="2"/>
  <c r="R19" i="2"/>
  <c r="R18" i="2"/>
  <c r="AE17" i="2"/>
  <c r="P11" i="16" s="1"/>
  <c r="AD17" i="2"/>
  <c r="O11" i="16" s="1"/>
  <c r="AC17" i="2"/>
  <c r="N11" i="16" s="1"/>
  <c r="AB17" i="2"/>
  <c r="M11" i="16" s="1"/>
  <c r="Z17" i="2"/>
  <c r="Y17" i="2"/>
  <c r="J11" i="16" s="1"/>
  <c r="X17" i="2"/>
  <c r="I11" i="16" s="1"/>
  <c r="W17" i="2"/>
  <c r="H11" i="16" s="1"/>
  <c r="V17" i="2"/>
  <c r="G11" i="16" s="1"/>
  <c r="U17" i="2"/>
  <c r="F11" i="16" s="1"/>
  <c r="S17" i="2"/>
  <c r="D11" i="16" s="1"/>
  <c r="R16" i="2"/>
  <c r="R15" i="2"/>
  <c r="AE14" i="2"/>
  <c r="P10" i="16" s="1"/>
  <c r="AD14" i="2"/>
  <c r="O10" i="16" s="1"/>
  <c r="AC14" i="2"/>
  <c r="N10" i="16" s="1"/>
  <c r="AB14" i="2"/>
  <c r="M10" i="16" s="1"/>
  <c r="Z14" i="2"/>
  <c r="K10" i="16" s="1"/>
  <c r="Y14" i="2"/>
  <c r="J10" i="16" s="1"/>
  <c r="X14" i="2"/>
  <c r="I10" i="16" s="1"/>
  <c r="W14" i="2"/>
  <c r="H10" i="16" s="1"/>
  <c r="V14" i="2"/>
  <c r="G10" i="16" s="1"/>
  <c r="U14" i="2"/>
  <c r="F10" i="16" s="1"/>
  <c r="S14" i="2"/>
  <c r="D10" i="16" s="1"/>
  <c r="R13" i="2"/>
  <c r="R14" i="2" s="1"/>
  <c r="C10" i="16" s="1"/>
  <c r="AE12" i="2"/>
  <c r="P9" i="16" s="1"/>
  <c r="AD12" i="2"/>
  <c r="O9" i="16" s="1"/>
  <c r="AC12" i="2"/>
  <c r="N9" i="16" s="1"/>
  <c r="AB12" i="2"/>
  <c r="M9" i="16" s="1"/>
  <c r="K9" i="16"/>
  <c r="Y12" i="2"/>
  <c r="J9" i="16" s="1"/>
  <c r="X12" i="2"/>
  <c r="I9" i="16" s="1"/>
  <c r="W12" i="2"/>
  <c r="H9" i="16" s="1"/>
  <c r="V12" i="2"/>
  <c r="G9" i="16" s="1"/>
  <c r="U12" i="2"/>
  <c r="F9" i="16" s="1"/>
  <c r="S12" i="2"/>
  <c r="D9" i="16" s="1"/>
  <c r="R11" i="2"/>
  <c r="R9" i="2"/>
  <c r="AJ7" i="2" l="1"/>
  <c r="Z8" i="10"/>
  <c r="AO7" i="2"/>
  <c r="AL7" i="2"/>
  <c r="AI7" i="2"/>
  <c r="AP7" i="2"/>
  <c r="AN7" i="2"/>
  <c r="Y7" i="10" s="1"/>
  <c r="Z68" i="10"/>
  <c r="Z8" i="16"/>
  <c r="AA58" i="10"/>
  <c r="Z58" i="10"/>
  <c r="Z64" i="16"/>
  <c r="Z63" i="16" s="1"/>
  <c r="Z56" i="16"/>
  <c r="Z47" i="16" s="1"/>
  <c r="Z42" i="15"/>
  <c r="Z41" i="15" s="1"/>
  <c r="Z18" i="10"/>
  <c r="Z10" i="15" s="1"/>
  <c r="Z8" i="15" s="1"/>
  <c r="U7" i="10"/>
  <c r="Z23" i="16"/>
  <c r="Z20" i="16" s="1"/>
  <c r="Z27" i="10"/>
  <c r="Z28" i="10" s="1"/>
  <c r="Z15" i="15" s="1"/>
  <c r="Z14" i="15" s="1"/>
  <c r="Z24" i="10"/>
  <c r="Z37" i="15"/>
  <c r="Z31" i="15" s="1"/>
  <c r="U8" i="16"/>
  <c r="K11" i="16"/>
  <c r="Z8" i="2"/>
  <c r="AD40" i="10"/>
  <c r="AD20" i="15" s="1"/>
  <c r="AC7" i="10"/>
  <c r="AB7" i="10"/>
  <c r="W7" i="10"/>
  <c r="T8" i="10"/>
  <c r="T7" i="10"/>
  <c r="Y139" i="2"/>
  <c r="J20" i="15" s="1"/>
  <c r="T63" i="16"/>
  <c r="F64" i="16"/>
  <c r="Q64" i="16"/>
  <c r="Q63" i="16" s="1"/>
  <c r="T12" i="10"/>
  <c r="T18" i="10"/>
  <c r="AA8" i="16"/>
  <c r="AC8" i="16"/>
  <c r="T8" i="16"/>
  <c r="AB8" i="16"/>
  <c r="AD8" i="16"/>
  <c r="AF55" i="2"/>
  <c r="K16" i="16"/>
  <c r="H16" i="16"/>
  <c r="N16" i="16"/>
  <c r="AC55" i="2"/>
  <c r="G16" i="16"/>
  <c r="V55" i="2"/>
  <c r="P16" i="16"/>
  <c r="AE55" i="2"/>
  <c r="M16" i="16"/>
  <c r="AB55" i="2"/>
  <c r="F16" i="16"/>
  <c r="U55" i="2"/>
  <c r="J16" i="16"/>
  <c r="O16" i="16"/>
  <c r="AD55" i="2"/>
  <c r="X8" i="16"/>
  <c r="U56" i="16"/>
  <c r="U47" i="16" s="1"/>
  <c r="Y37" i="15"/>
  <c r="V56" i="16"/>
  <c r="V47" i="16" s="1"/>
  <c r="AF260" i="2"/>
  <c r="Q86" i="10" s="1"/>
  <c r="V37" i="15"/>
  <c r="X37" i="15"/>
  <c r="T47" i="16"/>
  <c r="AB26" i="16"/>
  <c r="U37" i="15"/>
  <c r="P64" i="16"/>
  <c r="P63" i="16" s="1"/>
  <c r="AA56" i="16"/>
  <c r="AA47" i="16" s="1"/>
  <c r="Q56" i="16"/>
  <c r="Y56" i="16"/>
  <c r="Y47" i="16" s="1"/>
  <c r="AD26" i="16"/>
  <c r="AC37" i="15"/>
  <c r="Y8" i="16"/>
  <c r="Q48" i="16"/>
  <c r="J19" i="10"/>
  <c r="J20" i="10" s="1"/>
  <c r="J11" i="15" s="1"/>
  <c r="J17" i="16"/>
  <c r="J27" i="16"/>
  <c r="J21" i="16"/>
  <c r="J25" i="10"/>
  <c r="Y99" i="2"/>
  <c r="J28" i="16"/>
  <c r="J22" i="16"/>
  <c r="J26" i="10"/>
  <c r="D60" i="10"/>
  <c r="D50" i="16"/>
  <c r="D48" i="16" s="1"/>
  <c r="P60" i="10"/>
  <c r="P50" i="16"/>
  <c r="P48" i="16" s="1"/>
  <c r="P47" i="16" s="1"/>
  <c r="H57" i="16"/>
  <c r="H38" i="15"/>
  <c r="N58" i="16"/>
  <c r="N39" i="15"/>
  <c r="AK232" i="2"/>
  <c r="V75" i="10" s="1"/>
  <c r="V76" i="10"/>
  <c r="AG232" i="2"/>
  <c r="R75" i="10" s="1"/>
  <c r="R76" i="10"/>
  <c r="D19" i="10"/>
  <c r="D20" i="10" s="1"/>
  <c r="D11" i="15" s="1"/>
  <c r="D17" i="16"/>
  <c r="D8" i="16" s="1"/>
  <c r="I19" i="10"/>
  <c r="I20" i="10" s="1"/>
  <c r="I11" i="15" s="1"/>
  <c r="I17" i="16"/>
  <c r="I8" i="16" s="1"/>
  <c r="N19" i="10"/>
  <c r="N20" i="10" s="1"/>
  <c r="N11" i="15" s="1"/>
  <c r="N17" i="16"/>
  <c r="D21" i="16"/>
  <c r="D25" i="10"/>
  <c r="I21" i="16"/>
  <c r="I25" i="10"/>
  <c r="N27" i="16"/>
  <c r="N21" i="16"/>
  <c r="N25" i="10"/>
  <c r="D22" i="16"/>
  <c r="D26" i="10"/>
  <c r="I22" i="16"/>
  <c r="I26" i="10"/>
  <c r="N28" i="16"/>
  <c r="N22" i="16"/>
  <c r="N26" i="10"/>
  <c r="P35" i="10"/>
  <c r="P29" i="16"/>
  <c r="P23" i="16"/>
  <c r="P27" i="10"/>
  <c r="I24" i="16"/>
  <c r="I29" i="10"/>
  <c r="I31" i="10" s="1"/>
  <c r="I16" i="15" s="1"/>
  <c r="F25" i="16"/>
  <c r="J25" i="16"/>
  <c r="O25" i="16"/>
  <c r="C60" i="10"/>
  <c r="C50" i="16"/>
  <c r="H60" i="10"/>
  <c r="H50" i="16"/>
  <c r="H48" i="16" s="1"/>
  <c r="N60" i="10"/>
  <c r="N50" i="16"/>
  <c r="N48" i="16" s="1"/>
  <c r="G57" i="16"/>
  <c r="G38" i="15"/>
  <c r="K38" i="15"/>
  <c r="K57" i="16"/>
  <c r="C58" i="16"/>
  <c r="C39" i="15"/>
  <c r="H58" i="16"/>
  <c r="H39" i="15"/>
  <c r="M58" i="16"/>
  <c r="M39" i="15"/>
  <c r="O64" i="16"/>
  <c r="O63" i="16" s="1"/>
  <c r="N64" i="16"/>
  <c r="N63" i="16" s="1"/>
  <c r="V260" i="2"/>
  <c r="G86" i="10" s="1"/>
  <c r="G73" i="16"/>
  <c r="G72" i="16" s="1"/>
  <c r="G64" i="16" s="1"/>
  <c r="G63" i="16" s="1"/>
  <c r="Z260" i="2"/>
  <c r="K86" i="10" s="1"/>
  <c r="K73" i="16"/>
  <c r="K72" i="16" s="1"/>
  <c r="K64" i="16" s="1"/>
  <c r="K63" i="16" s="1"/>
  <c r="AR232" i="2"/>
  <c r="AD75" i="10" s="1"/>
  <c r="AD76" i="10"/>
  <c r="AA8" i="10"/>
  <c r="AI232" i="2"/>
  <c r="T75" i="10" s="1"/>
  <c r="T76" i="10"/>
  <c r="U24" i="10"/>
  <c r="U23" i="16"/>
  <c r="U20" i="16" s="1"/>
  <c r="U27" i="10"/>
  <c r="U28" i="10" s="1"/>
  <c r="U15" i="15" s="1"/>
  <c r="U14" i="15" s="1"/>
  <c r="AL232" i="2"/>
  <c r="W75" i="10" s="1"/>
  <c r="W76" i="10"/>
  <c r="Y24" i="10"/>
  <c r="Y23" i="16"/>
  <c r="Y20" i="16" s="1"/>
  <c r="Y27" i="10"/>
  <c r="Y28" i="10" s="1"/>
  <c r="Y15" i="15" s="1"/>
  <c r="Y14" i="15" s="1"/>
  <c r="AA24" i="10"/>
  <c r="AA23" i="16"/>
  <c r="AA20" i="16" s="1"/>
  <c r="AA27" i="10"/>
  <c r="AA28" i="10" s="1"/>
  <c r="AA15" i="15" s="1"/>
  <c r="AA14" i="15" s="1"/>
  <c r="AA37" i="15"/>
  <c r="Q37" i="15"/>
  <c r="X8" i="10"/>
  <c r="W8" i="16"/>
  <c r="W7" i="16" s="1"/>
  <c r="W37" i="15"/>
  <c r="AA35" i="10"/>
  <c r="AA29" i="16"/>
  <c r="AA26" i="16" s="1"/>
  <c r="Y8" i="10"/>
  <c r="F19" i="10"/>
  <c r="F20" i="10" s="1"/>
  <c r="F17" i="16"/>
  <c r="O19" i="10"/>
  <c r="O20" i="10" s="1"/>
  <c r="O11" i="15" s="1"/>
  <c r="O17" i="16"/>
  <c r="O21" i="16"/>
  <c r="O27" i="16"/>
  <c r="O25" i="10"/>
  <c r="AD99" i="2"/>
  <c r="O22" i="16"/>
  <c r="O28" i="16"/>
  <c r="O26" i="10"/>
  <c r="P37" i="10"/>
  <c r="P30" i="16"/>
  <c r="P24" i="16"/>
  <c r="P29" i="10"/>
  <c r="P31" i="10" s="1"/>
  <c r="P16" i="15" s="1"/>
  <c r="G25" i="16"/>
  <c r="C57" i="16"/>
  <c r="C38" i="15"/>
  <c r="D58" i="16"/>
  <c r="D39" i="15"/>
  <c r="AN232" i="2"/>
  <c r="Y75" i="10" s="1"/>
  <c r="Y76" i="10"/>
  <c r="AB24" i="10"/>
  <c r="AB23" i="16"/>
  <c r="AB20" i="16" s="1"/>
  <c r="AB27" i="10"/>
  <c r="AB28" i="10" s="1"/>
  <c r="AB15" i="15" s="1"/>
  <c r="AB14" i="15" s="1"/>
  <c r="AC24" i="10"/>
  <c r="AC23" i="16"/>
  <c r="AC20" i="16" s="1"/>
  <c r="AC27" i="10"/>
  <c r="AC28" i="10" s="1"/>
  <c r="AC15" i="15" s="1"/>
  <c r="AC14" i="15" s="1"/>
  <c r="W56" i="16"/>
  <c r="W47" i="16" s="1"/>
  <c r="R8" i="10"/>
  <c r="G19" i="10"/>
  <c r="G20" i="10" s="1"/>
  <c r="G11" i="15" s="1"/>
  <c r="G17" i="16"/>
  <c r="K19" i="10"/>
  <c r="K20" i="10" s="1"/>
  <c r="K11" i="15" s="1"/>
  <c r="K17" i="16"/>
  <c r="P19" i="10"/>
  <c r="P20" i="10" s="1"/>
  <c r="P11" i="15" s="1"/>
  <c r="P17" i="16"/>
  <c r="G27" i="16"/>
  <c r="G21" i="16"/>
  <c r="G25" i="10"/>
  <c r="K21" i="16"/>
  <c r="K25" i="10"/>
  <c r="P27" i="16"/>
  <c r="P21" i="16"/>
  <c r="P25" i="10"/>
  <c r="G28" i="16"/>
  <c r="G22" i="16"/>
  <c r="G26" i="10"/>
  <c r="Z99" i="2"/>
  <c r="K22" i="16"/>
  <c r="K26" i="10"/>
  <c r="P28" i="16"/>
  <c r="P22" i="16"/>
  <c r="P26" i="10"/>
  <c r="D23" i="16"/>
  <c r="D27" i="10"/>
  <c r="D24" i="16"/>
  <c r="D29" i="10"/>
  <c r="D31" i="10" s="1"/>
  <c r="H25" i="16"/>
  <c r="M25" i="16"/>
  <c r="AD188" i="2"/>
  <c r="O49" i="16"/>
  <c r="F60" i="10"/>
  <c r="F50" i="16"/>
  <c r="F48" i="16" s="1"/>
  <c r="K60" i="10"/>
  <c r="K50" i="16"/>
  <c r="K48" i="16" s="1"/>
  <c r="D57" i="16"/>
  <c r="D38" i="15"/>
  <c r="I57" i="16"/>
  <c r="I38" i="15"/>
  <c r="N57" i="16"/>
  <c r="N38" i="15"/>
  <c r="F58" i="16"/>
  <c r="F39" i="15"/>
  <c r="J58" i="16"/>
  <c r="J39" i="15"/>
  <c r="O58" i="16"/>
  <c r="O39" i="15"/>
  <c r="S260" i="2"/>
  <c r="D86" i="10" s="1"/>
  <c r="D73" i="16"/>
  <c r="D72" i="16" s="1"/>
  <c r="D64" i="16" s="1"/>
  <c r="D63" i="16" s="1"/>
  <c r="X260" i="2"/>
  <c r="I86" i="10" s="1"/>
  <c r="I73" i="16"/>
  <c r="I72" i="16" s="1"/>
  <c r="I64" i="16" s="1"/>
  <c r="I63" i="16" s="1"/>
  <c r="AJ232" i="2"/>
  <c r="U75" i="10" s="1"/>
  <c r="U76" i="10"/>
  <c r="AQ232" i="2"/>
  <c r="AC75" i="10" s="1"/>
  <c r="AC76" i="10"/>
  <c r="AD8" i="10"/>
  <c r="AD7" i="10"/>
  <c r="AO232" i="2"/>
  <c r="AA76" i="10"/>
  <c r="AR176" i="2"/>
  <c r="AD57" i="10" s="1"/>
  <c r="AD58" i="10"/>
  <c r="AD24" i="10"/>
  <c r="AD23" i="16"/>
  <c r="AD20" i="16" s="1"/>
  <c r="AD27" i="10"/>
  <c r="AD28" i="10" s="1"/>
  <c r="AD15" i="15" s="1"/>
  <c r="AD14" i="15" s="1"/>
  <c r="X24" i="10"/>
  <c r="X23" i="16"/>
  <c r="X20" i="16" s="1"/>
  <c r="X27" i="10"/>
  <c r="X28" i="10" s="1"/>
  <c r="X15" i="15" s="1"/>
  <c r="X14" i="15" s="1"/>
  <c r="Q24" i="16"/>
  <c r="Q29" i="10"/>
  <c r="Q31" i="10" s="1"/>
  <c r="Q16" i="15" s="1"/>
  <c r="AC56" i="16"/>
  <c r="AB64" i="16"/>
  <c r="AB63" i="16" s="1"/>
  <c r="V8" i="10"/>
  <c r="V7" i="10"/>
  <c r="AB37" i="15"/>
  <c r="R37" i="15"/>
  <c r="R8" i="16"/>
  <c r="R7" i="16" s="1"/>
  <c r="X56" i="16"/>
  <c r="X47" i="16" s="1"/>
  <c r="F27" i="16"/>
  <c r="F21" i="16"/>
  <c r="F25" i="10"/>
  <c r="F28" i="16"/>
  <c r="F22" i="16"/>
  <c r="F26" i="10"/>
  <c r="P25" i="16"/>
  <c r="I60" i="10"/>
  <c r="I50" i="16"/>
  <c r="I48" i="16" s="1"/>
  <c r="M57" i="16"/>
  <c r="M38" i="15"/>
  <c r="I58" i="16"/>
  <c r="I39" i="15"/>
  <c r="W260" i="2"/>
  <c r="H86" i="10" s="1"/>
  <c r="H73" i="16"/>
  <c r="H72" i="16" s="1"/>
  <c r="H64" i="16" s="1"/>
  <c r="H63" i="16" s="1"/>
  <c r="Q19" i="10"/>
  <c r="Q20" i="10" s="1"/>
  <c r="Q11" i="15" s="1"/>
  <c r="Q17" i="16"/>
  <c r="Q8" i="16" s="1"/>
  <c r="AP232" i="2"/>
  <c r="AB75" i="10" s="1"/>
  <c r="AB76" i="10"/>
  <c r="H19" i="10"/>
  <c r="H20" i="10" s="1"/>
  <c r="H11" i="15" s="1"/>
  <c r="H17" i="16"/>
  <c r="M19" i="10"/>
  <c r="M20" i="10" s="1"/>
  <c r="M11" i="15" s="1"/>
  <c r="M17" i="16"/>
  <c r="C21" i="16"/>
  <c r="C25" i="10"/>
  <c r="H27" i="16"/>
  <c r="H21" i="16"/>
  <c r="H25" i="10"/>
  <c r="M27" i="16"/>
  <c r="M21" i="16"/>
  <c r="M25" i="10"/>
  <c r="C22" i="16"/>
  <c r="C26" i="10"/>
  <c r="H28" i="16"/>
  <c r="H22" i="16"/>
  <c r="H26" i="10"/>
  <c r="AB99" i="2"/>
  <c r="M28" i="16"/>
  <c r="M22" i="16"/>
  <c r="M26" i="10"/>
  <c r="I23" i="16"/>
  <c r="I27" i="10"/>
  <c r="F37" i="10"/>
  <c r="F30" i="16"/>
  <c r="F24" i="16"/>
  <c r="F29" i="10"/>
  <c r="F31" i="10" s="1"/>
  <c r="F16" i="15" s="1"/>
  <c r="N25" i="16"/>
  <c r="G60" i="10"/>
  <c r="G50" i="16"/>
  <c r="G48" i="16" s="1"/>
  <c r="M60" i="10"/>
  <c r="M50" i="16"/>
  <c r="M48" i="16" s="1"/>
  <c r="F57" i="16"/>
  <c r="F38" i="15"/>
  <c r="J57" i="16"/>
  <c r="J38" i="15"/>
  <c r="O57" i="16"/>
  <c r="O38" i="15"/>
  <c r="G58" i="16"/>
  <c r="G39" i="15"/>
  <c r="K58" i="16"/>
  <c r="K39" i="15"/>
  <c r="M64" i="16"/>
  <c r="M63" i="16" s="1"/>
  <c r="U260" i="2"/>
  <c r="F86" i="10" s="1"/>
  <c r="F73" i="16"/>
  <c r="F72" i="16" s="1"/>
  <c r="Y260" i="2"/>
  <c r="J86" i="10" s="1"/>
  <c r="J73" i="16"/>
  <c r="J72" i="16" s="1"/>
  <c r="J64" i="16" s="1"/>
  <c r="J63" i="16" s="1"/>
  <c r="AM232" i="2"/>
  <c r="X75" i="10" s="1"/>
  <c r="X76" i="10"/>
  <c r="U8" i="10"/>
  <c r="AC8" i="10"/>
  <c r="T24" i="10"/>
  <c r="T23" i="16"/>
  <c r="T20" i="16" s="1"/>
  <c r="T27" i="10"/>
  <c r="T28" i="10" s="1"/>
  <c r="AB8" i="10"/>
  <c r="W8" i="10"/>
  <c r="AC35" i="10"/>
  <c r="AC29" i="16"/>
  <c r="AC26" i="16" s="1"/>
  <c r="X35" i="10"/>
  <c r="X29" i="16"/>
  <c r="X26" i="16" s="1"/>
  <c r="V8" i="16"/>
  <c r="V7" i="16" s="1"/>
  <c r="AB56" i="16"/>
  <c r="AB47" i="16" s="1"/>
  <c r="R56" i="16"/>
  <c r="R47" i="16" s="1"/>
  <c r="AC60" i="10"/>
  <c r="AC50" i="16"/>
  <c r="AC48" i="16" s="1"/>
  <c r="AF8" i="2"/>
  <c r="U183" i="2"/>
  <c r="F58" i="10" s="1"/>
  <c r="Z183" i="2"/>
  <c r="K58" i="10" s="1"/>
  <c r="X183" i="2"/>
  <c r="I58" i="10" s="1"/>
  <c r="AC233" i="2"/>
  <c r="W91" i="2"/>
  <c r="H24" i="10" s="1"/>
  <c r="AB91" i="2"/>
  <c r="M24" i="10" s="1"/>
  <c r="R255" i="2"/>
  <c r="C70" i="16" s="1"/>
  <c r="AN176" i="2"/>
  <c r="Y57" i="10" s="1"/>
  <c r="AL176" i="2"/>
  <c r="W57" i="10" s="1"/>
  <c r="R243" i="2"/>
  <c r="C67" i="16" s="1"/>
  <c r="AF183" i="2"/>
  <c r="Q58" i="10" s="1"/>
  <c r="V91" i="2"/>
  <c r="G24" i="10" s="1"/>
  <c r="AF216" i="2"/>
  <c r="AI176" i="2"/>
  <c r="T57" i="10" s="1"/>
  <c r="AF233" i="2"/>
  <c r="AP176" i="2"/>
  <c r="AB57" i="10" s="1"/>
  <c r="AK176" i="2"/>
  <c r="V57" i="10" s="1"/>
  <c r="R12" i="2"/>
  <c r="C9" i="16" s="1"/>
  <c r="U91" i="2"/>
  <c r="F24" i="10" s="1"/>
  <c r="Y91" i="2"/>
  <c r="J24" i="10" s="1"/>
  <c r="AD91" i="2"/>
  <c r="O24" i="10" s="1"/>
  <c r="V183" i="2"/>
  <c r="G58" i="10" s="1"/>
  <c r="AE183" i="2"/>
  <c r="S233" i="2"/>
  <c r="D76" i="10" s="1"/>
  <c r="W233" i="2"/>
  <c r="AB233" i="2"/>
  <c r="AQ176" i="2"/>
  <c r="AC57" i="10" s="1"/>
  <c r="Z91" i="2"/>
  <c r="K24" i="10" s="1"/>
  <c r="AD183" i="2"/>
  <c r="O58" i="10" s="1"/>
  <c r="U216" i="2"/>
  <c r="Y216" i="2"/>
  <c r="AD216" i="2"/>
  <c r="W216" i="2"/>
  <c r="AB216" i="2"/>
  <c r="AO176" i="2"/>
  <c r="Z57" i="10" s="1"/>
  <c r="AG176" i="2"/>
  <c r="R57" i="10" s="1"/>
  <c r="AJ176" i="2"/>
  <c r="U57" i="10" s="1"/>
  <c r="R53" i="2"/>
  <c r="W8" i="2"/>
  <c r="AB8" i="2"/>
  <c r="AB7" i="2" s="1"/>
  <c r="R57" i="2"/>
  <c r="AE91" i="2"/>
  <c r="P24" i="10" s="1"/>
  <c r="AM176" i="2"/>
  <c r="X57" i="10" s="1"/>
  <c r="X91" i="2"/>
  <c r="I24" i="10" s="1"/>
  <c r="J60" i="10"/>
  <c r="AC183" i="2"/>
  <c r="R229" i="2"/>
  <c r="C60" i="16" s="1"/>
  <c r="AF99" i="2"/>
  <c r="AF91" i="2" s="1"/>
  <c r="AB35" i="10"/>
  <c r="V8" i="2"/>
  <c r="AE8" i="2"/>
  <c r="U8" i="2"/>
  <c r="U7" i="2" s="1"/>
  <c r="AD8" i="2"/>
  <c r="AD7" i="2" s="1"/>
  <c r="S216" i="2"/>
  <c r="X216" i="2"/>
  <c r="AC216" i="2"/>
  <c r="X233" i="2"/>
  <c r="R17" i="2"/>
  <c r="C11" i="16" s="1"/>
  <c r="R191" i="2"/>
  <c r="C51" i="16" s="1"/>
  <c r="R197" i="2"/>
  <c r="C53" i="16" s="1"/>
  <c r="S183" i="2"/>
  <c r="D58" i="10" s="1"/>
  <c r="R22" i="2"/>
  <c r="C12" i="16" s="1"/>
  <c r="Y8" i="2"/>
  <c r="R29" i="2"/>
  <c r="C13" i="16" s="1"/>
  <c r="R250" i="2"/>
  <c r="C68" i="16" s="1"/>
  <c r="R240" i="2"/>
  <c r="C66" i="16" s="1"/>
  <c r="R237" i="2"/>
  <c r="C65" i="16" s="1"/>
  <c r="S8" i="2"/>
  <c r="S7" i="2" s="1"/>
  <c r="X8" i="2"/>
  <c r="AC8" i="2"/>
  <c r="R39" i="2"/>
  <c r="C14" i="16" s="1"/>
  <c r="S91" i="2"/>
  <c r="D24" i="10" s="1"/>
  <c r="AC99" i="2"/>
  <c r="AC91" i="2"/>
  <c r="N24" i="10" s="1"/>
  <c r="U233" i="2"/>
  <c r="Y233" i="2"/>
  <c r="AD233" i="2"/>
  <c r="R49" i="2"/>
  <c r="C16" i="16" s="1"/>
  <c r="C25" i="16"/>
  <c r="R186" i="2"/>
  <c r="C49" i="16" s="1"/>
  <c r="W183" i="2"/>
  <c r="AB183" i="2"/>
  <c r="M58" i="10" s="1"/>
  <c r="R224" i="2"/>
  <c r="C59" i="16" s="1"/>
  <c r="V216" i="2"/>
  <c r="Z216" i="2"/>
  <c r="V233" i="2"/>
  <c r="Z233" i="2"/>
  <c r="AE233" i="2"/>
  <c r="AF7" i="2" l="1"/>
  <c r="Z7" i="2"/>
  <c r="AE7" i="2"/>
  <c r="P7" i="10" s="1"/>
  <c r="W7" i="2"/>
  <c r="AC7" i="2"/>
  <c r="V7" i="2"/>
  <c r="X7" i="2"/>
  <c r="I7" i="10" s="1"/>
  <c r="Y7" i="16"/>
  <c r="X7" i="16"/>
  <c r="AB7" i="16"/>
  <c r="AC7" i="16"/>
  <c r="AD7" i="16"/>
  <c r="T7" i="16"/>
  <c r="AA7" i="16"/>
  <c r="U7" i="16"/>
  <c r="Z7" i="15"/>
  <c r="Z50" i="15" s="1"/>
  <c r="Z7" i="16"/>
  <c r="U75" i="16"/>
  <c r="Z75" i="16"/>
  <c r="AA7" i="10"/>
  <c r="Z7" i="10"/>
  <c r="AA75" i="10"/>
  <c r="Z75" i="10"/>
  <c r="F40" i="10"/>
  <c r="F20" i="15" s="1"/>
  <c r="P40" i="10"/>
  <c r="P20" i="15" s="1"/>
  <c r="P8" i="10"/>
  <c r="N8" i="10"/>
  <c r="N7" i="10"/>
  <c r="G8" i="10"/>
  <c r="G7" i="10"/>
  <c r="D8" i="10"/>
  <c r="D7" i="10"/>
  <c r="F8" i="10"/>
  <c r="F7" i="10"/>
  <c r="K8" i="10"/>
  <c r="K7" i="10"/>
  <c r="M8" i="10"/>
  <c r="M7" i="10"/>
  <c r="O8" i="10"/>
  <c r="O7" i="10"/>
  <c r="U176" i="2"/>
  <c r="F63" i="16"/>
  <c r="C64" i="16"/>
  <c r="C63" i="16" s="1"/>
  <c r="F11" i="15"/>
  <c r="T75" i="16"/>
  <c r="P8" i="16"/>
  <c r="N8" i="16"/>
  <c r="N37" i="15"/>
  <c r="K8" i="16"/>
  <c r="F8" i="16"/>
  <c r="O8" i="16"/>
  <c r="M8" i="16"/>
  <c r="J8" i="16"/>
  <c r="H8" i="16"/>
  <c r="R55" i="2"/>
  <c r="G8" i="16"/>
  <c r="AB75" i="16"/>
  <c r="Y75" i="16"/>
  <c r="V75" i="16"/>
  <c r="AC47" i="16"/>
  <c r="D56" i="16"/>
  <c r="D47" i="16" s="1"/>
  <c r="Q47" i="16"/>
  <c r="C37" i="15"/>
  <c r="D37" i="15"/>
  <c r="AA75" i="16"/>
  <c r="S232" i="2"/>
  <c r="D75" i="10" s="1"/>
  <c r="C20" i="10"/>
  <c r="C11" i="15" s="1"/>
  <c r="AI263" i="2"/>
  <c r="O56" i="16"/>
  <c r="F56" i="16"/>
  <c r="F47" i="16" s="1"/>
  <c r="X75" i="16"/>
  <c r="N56" i="16"/>
  <c r="N47" i="16" s="1"/>
  <c r="P20" i="16"/>
  <c r="G56" i="16"/>
  <c r="G47" i="16" s="1"/>
  <c r="O37" i="15"/>
  <c r="F37" i="15"/>
  <c r="M37" i="15"/>
  <c r="AD75" i="16"/>
  <c r="P28" i="10"/>
  <c r="P15" i="15" s="1"/>
  <c r="P14" i="15" s="1"/>
  <c r="R75" i="16"/>
  <c r="I28" i="10"/>
  <c r="I15" i="15" s="1"/>
  <c r="I14" i="15" s="1"/>
  <c r="V232" i="2"/>
  <c r="G75" i="10" s="1"/>
  <c r="G76" i="10"/>
  <c r="C19" i="10"/>
  <c r="C17" i="16"/>
  <c r="C8" i="16" s="1"/>
  <c r="AB232" i="2"/>
  <c r="M75" i="10" s="1"/>
  <c r="M76" i="10"/>
  <c r="C24" i="16"/>
  <c r="C29" i="10"/>
  <c r="T15" i="15"/>
  <c r="T14" i="15" s="1"/>
  <c r="Q28" i="10"/>
  <c r="Q15" i="15" s="1"/>
  <c r="Q14" i="15" s="1"/>
  <c r="M35" i="10"/>
  <c r="M29" i="16"/>
  <c r="M26" i="16" s="1"/>
  <c r="M23" i="16"/>
  <c r="M20" i="16" s="1"/>
  <c r="M27" i="10"/>
  <c r="M28" i="10" s="1"/>
  <c r="M15" i="15" s="1"/>
  <c r="M14" i="15" s="1"/>
  <c r="H35" i="10"/>
  <c r="H29" i="16"/>
  <c r="H26" i="16" s="1"/>
  <c r="H23" i="16"/>
  <c r="H20" i="16" s="1"/>
  <c r="H27" i="10"/>
  <c r="H28" i="10" s="1"/>
  <c r="H15" i="15" s="1"/>
  <c r="H14" i="15" s="1"/>
  <c r="O35" i="10"/>
  <c r="O23" i="16"/>
  <c r="O20" i="16" s="1"/>
  <c r="O29" i="16"/>
  <c r="O26" i="16" s="1"/>
  <c r="O27" i="10"/>
  <c r="O28" i="10" s="1"/>
  <c r="O15" i="15" s="1"/>
  <c r="O14" i="15" s="1"/>
  <c r="W176" i="2"/>
  <c r="H58" i="10"/>
  <c r="AD232" i="2"/>
  <c r="O75" i="10" s="1"/>
  <c r="O76" i="10"/>
  <c r="N35" i="10"/>
  <c r="N29" i="16"/>
  <c r="N26" i="16" s="1"/>
  <c r="N23" i="16"/>
  <c r="N20" i="16" s="1"/>
  <c r="N27" i="10"/>
  <c r="N28" i="10" s="1"/>
  <c r="I8" i="10"/>
  <c r="X232" i="2"/>
  <c r="I75" i="10" s="1"/>
  <c r="I76" i="10"/>
  <c r="AK263" i="2"/>
  <c r="W232" i="2"/>
  <c r="H75" i="10" s="1"/>
  <c r="H76" i="10"/>
  <c r="C20" i="15"/>
  <c r="C56" i="16"/>
  <c r="AE232" i="2"/>
  <c r="P75" i="10" s="1"/>
  <c r="P76" i="10"/>
  <c r="C48" i="16"/>
  <c r="Y232" i="2"/>
  <c r="J75" i="10" s="1"/>
  <c r="J76" i="10"/>
  <c r="AC176" i="2"/>
  <c r="N57" i="10" s="1"/>
  <c r="N58" i="10"/>
  <c r="H7" i="10"/>
  <c r="H8" i="10"/>
  <c r="AF232" i="2"/>
  <c r="Q75" i="10" s="1"/>
  <c r="Q76" i="10"/>
  <c r="AC232" i="2"/>
  <c r="N75" i="10" s="1"/>
  <c r="N76" i="10"/>
  <c r="J37" i="15"/>
  <c r="M56" i="16"/>
  <c r="M47" i="16" s="1"/>
  <c r="F35" i="10"/>
  <c r="F29" i="16"/>
  <c r="F26" i="16" s="1"/>
  <c r="F23" i="16"/>
  <c r="F20" i="16" s="1"/>
  <c r="F27" i="10"/>
  <c r="F28" i="10" s="1"/>
  <c r="F15" i="15" s="1"/>
  <c r="F14" i="15" s="1"/>
  <c r="I37" i="15"/>
  <c r="D16" i="15"/>
  <c r="C31" i="10"/>
  <c r="C16" i="15" s="1"/>
  <c r="P26" i="16"/>
  <c r="K56" i="16"/>
  <c r="K47" i="16" s="1"/>
  <c r="I20" i="16"/>
  <c r="I7" i="16" s="1"/>
  <c r="H37" i="15"/>
  <c r="AG263" i="2"/>
  <c r="R7" i="10"/>
  <c r="Z232" i="2"/>
  <c r="K75" i="10" s="1"/>
  <c r="K76" i="10"/>
  <c r="U232" i="2"/>
  <c r="F75" i="10" s="1"/>
  <c r="F76" i="10"/>
  <c r="J8" i="10"/>
  <c r="Q23" i="16"/>
  <c r="Q20" i="16" s="1"/>
  <c r="Q7" i="16" s="1"/>
  <c r="Q27" i="10"/>
  <c r="AO263" i="2"/>
  <c r="AA57" i="10"/>
  <c r="AE176" i="2"/>
  <c r="P57" i="10" s="1"/>
  <c r="P58" i="10"/>
  <c r="R260" i="2"/>
  <c r="C86" i="10" s="1"/>
  <c r="Q8" i="10"/>
  <c r="J56" i="16"/>
  <c r="J47" i="16" s="1"/>
  <c r="I56" i="16"/>
  <c r="I47" i="16" s="1"/>
  <c r="O60" i="10"/>
  <c r="O50" i="16"/>
  <c r="O48" i="16" s="1"/>
  <c r="K23" i="16"/>
  <c r="K20" i="16" s="1"/>
  <c r="K27" i="10"/>
  <c r="K28" i="10" s="1"/>
  <c r="K15" i="15" s="1"/>
  <c r="K14" i="15" s="1"/>
  <c r="G35" i="10"/>
  <c r="G29" i="16"/>
  <c r="G26" i="16" s="1"/>
  <c r="G23" i="16"/>
  <c r="G20" i="16" s="1"/>
  <c r="G27" i="10"/>
  <c r="G28" i="10" s="1"/>
  <c r="G15" i="15" s="1"/>
  <c r="G14" i="15" s="1"/>
  <c r="W75" i="16"/>
  <c r="K37" i="15"/>
  <c r="D28" i="10"/>
  <c r="D15" i="15" s="1"/>
  <c r="H56" i="16"/>
  <c r="H47" i="16" s="1"/>
  <c r="G37" i="15"/>
  <c r="D20" i="16"/>
  <c r="D7" i="16" s="1"/>
  <c r="J35" i="10"/>
  <c r="J29" i="16"/>
  <c r="J26" i="16" s="1"/>
  <c r="J23" i="16"/>
  <c r="J20" i="16" s="1"/>
  <c r="J27" i="10"/>
  <c r="J28" i="10" s="1"/>
  <c r="J15" i="15" s="1"/>
  <c r="J14" i="15" s="1"/>
  <c r="AD176" i="2"/>
  <c r="O57" i="10" s="1"/>
  <c r="AP263" i="2"/>
  <c r="AF176" i="2"/>
  <c r="Q57" i="10" s="1"/>
  <c r="V176" i="2"/>
  <c r="G57" i="10" s="1"/>
  <c r="AL263" i="2"/>
  <c r="AR263" i="2"/>
  <c r="R216" i="2"/>
  <c r="AB176" i="2"/>
  <c r="M57" i="10" s="1"/>
  <c r="R99" i="2"/>
  <c r="R91" i="2" s="1"/>
  <c r="AN263" i="2"/>
  <c r="S176" i="2"/>
  <c r="D57" i="10" s="1"/>
  <c r="Z176" i="2"/>
  <c r="Y176" i="2"/>
  <c r="AJ263" i="2"/>
  <c r="AQ263" i="2"/>
  <c r="Q24" i="10"/>
  <c r="X176" i="2"/>
  <c r="R183" i="2"/>
  <c r="C58" i="10" s="1"/>
  <c r="R233" i="2"/>
  <c r="R8" i="2"/>
  <c r="R7" i="2" s="1"/>
  <c r="H57" i="10" l="1"/>
  <c r="H40" i="16"/>
  <c r="H38" i="16" s="1"/>
  <c r="F57" i="10"/>
  <c r="F40" i="16"/>
  <c r="F38" i="16" s="1"/>
  <c r="G7" i="16"/>
  <c r="H7" i="16"/>
  <c r="M7" i="16"/>
  <c r="M75" i="16" s="1"/>
  <c r="F7" i="16"/>
  <c r="F75" i="16" s="1"/>
  <c r="P7" i="16"/>
  <c r="J7" i="16"/>
  <c r="O7" i="16"/>
  <c r="K7" i="16"/>
  <c r="K75" i="16" s="1"/>
  <c r="N7" i="16"/>
  <c r="Z89" i="10"/>
  <c r="C8" i="10"/>
  <c r="AC75" i="16"/>
  <c r="Q77" i="16" s="1"/>
  <c r="O47" i="16"/>
  <c r="P75" i="16"/>
  <c r="W263" i="2"/>
  <c r="Q75" i="16"/>
  <c r="D14" i="15"/>
  <c r="D75" i="16"/>
  <c r="H75" i="16"/>
  <c r="AE263" i="2"/>
  <c r="C47" i="16"/>
  <c r="G75" i="16"/>
  <c r="J75" i="16"/>
  <c r="N75" i="16"/>
  <c r="X263" i="2"/>
  <c r="I57" i="10"/>
  <c r="AF263" i="2"/>
  <c r="R232" i="2"/>
  <c r="C75" i="10" s="1"/>
  <c r="C76" i="10"/>
  <c r="V263" i="2"/>
  <c r="Z263" i="2"/>
  <c r="K57" i="10"/>
  <c r="C23" i="16"/>
  <c r="C20" i="16" s="1"/>
  <c r="C7" i="16" s="1"/>
  <c r="C27" i="10"/>
  <c r="I75" i="16"/>
  <c r="J57" i="10"/>
  <c r="C28" i="10"/>
  <c r="C15" i="15" s="1"/>
  <c r="C14" i="15" s="1"/>
  <c r="N15" i="15"/>
  <c r="N14" i="15" s="1"/>
  <c r="AB263" i="2"/>
  <c r="S263" i="2"/>
  <c r="AC263" i="2"/>
  <c r="AD263" i="2"/>
  <c r="R176" i="2"/>
  <c r="C57" i="10" s="1"/>
  <c r="U263" i="2"/>
  <c r="O75" i="16" l="1"/>
  <c r="C77" i="16" s="1"/>
  <c r="C75" i="16"/>
  <c r="Q7" i="10"/>
  <c r="R263" i="2"/>
  <c r="C24" i="10"/>
  <c r="C7" i="10" l="1"/>
  <c r="O41" i="10"/>
  <c r="O14" i="10"/>
  <c r="O13" i="10"/>
  <c r="O9" i="10"/>
  <c r="AC85" i="10"/>
  <c r="AC46" i="15" s="1"/>
  <c r="AC41" i="10"/>
  <c r="AC83" i="10"/>
  <c r="AC82" i="10"/>
  <c r="AC80" i="10"/>
  <c r="AC44" i="15" s="1"/>
  <c r="AC78" i="10"/>
  <c r="AC77" i="10"/>
  <c r="AC73" i="10"/>
  <c r="AC72" i="10"/>
  <c r="AC71" i="10"/>
  <c r="AC70" i="10"/>
  <c r="AC69" i="10"/>
  <c r="AC65" i="10"/>
  <c r="AC64" i="10"/>
  <c r="AC63" i="10"/>
  <c r="AC61" i="10"/>
  <c r="AC59" i="10"/>
  <c r="AC33" i="10"/>
  <c r="AC17" i="10"/>
  <c r="AC16" i="10"/>
  <c r="AC15" i="10"/>
  <c r="AC14" i="10"/>
  <c r="AC13" i="10"/>
  <c r="AC11" i="10"/>
  <c r="AC10" i="10"/>
  <c r="O85" i="10"/>
  <c r="O46" i="15" s="1"/>
  <c r="O83" i="10"/>
  <c r="O82" i="10"/>
  <c r="O81" i="10"/>
  <c r="O80" i="10"/>
  <c r="O44" i="15" s="1"/>
  <c r="O78" i="10"/>
  <c r="O77" i="10"/>
  <c r="O73" i="10"/>
  <c r="O72" i="10"/>
  <c r="O71" i="10"/>
  <c r="O70" i="10"/>
  <c r="O65" i="10"/>
  <c r="O64" i="10"/>
  <c r="O63" i="10"/>
  <c r="O61" i="10"/>
  <c r="O59" i="10"/>
  <c r="O33" i="10"/>
  <c r="O17" i="10"/>
  <c r="O16" i="10"/>
  <c r="O15" i="10"/>
  <c r="O11" i="10"/>
  <c r="O10" i="10"/>
  <c r="O62" i="10" l="1"/>
  <c r="O33" i="15" s="1"/>
  <c r="AC62" i="10"/>
  <c r="AC33" i="15" s="1"/>
  <c r="O84" i="10"/>
  <c r="O45" i="15" s="1"/>
  <c r="O79" i="10"/>
  <c r="O43" i="15" s="1"/>
  <c r="O66" i="10"/>
  <c r="O34" i="15" s="1"/>
  <c r="AC18" i="10"/>
  <c r="AC10" i="15" s="1"/>
  <c r="AC66" i="10"/>
  <c r="AC34" i="15" s="1"/>
  <c r="AC79" i="10"/>
  <c r="AC43" i="15" s="1"/>
  <c r="O12" i="10"/>
  <c r="O9" i="15" s="1"/>
  <c r="O18" i="10"/>
  <c r="O10" i="15" s="1"/>
  <c r="AC34" i="10"/>
  <c r="AC36" i="10" s="1"/>
  <c r="AC19" i="15" s="1"/>
  <c r="AC18" i="15" s="1"/>
  <c r="AC87" i="10"/>
  <c r="AC68" i="10"/>
  <c r="AC81" i="10"/>
  <c r="AC84" i="10" s="1"/>
  <c r="AC45" i="15" s="1"/>
  <c r="AC9" i="10"/>
  <c r="AC12" i="10" s="1"/>
  <c r="AC9" i="15" s="1"/>
  <c r="O34" i="10"/>
  <c r="O69" i="10"/>
  <c r="O68" i="10" s="1"/>
  <c r="O87" i="10"/>
  <c r="O48" i="15" s="1"/>
  <c r="O47" i="15" s="1"/>
  <c r="O32" i="15" l="1"/>
  <c r="O31" i="15" s="1"/>
  <c r="AC32" i="15"/>
  <c r="AC31" i="15" s="1"/>
  <c r="AC8" i="15"/>
  <c r="AC7" i="15" s="1"/>
  <c r="O42" i="15"/>
  <c r="O41" i="15" s="1"/>
  <c r="AC42" i="15"/>
  <c r="AC41" i="15" s="1"/>
  <c r="O8" i="15"/>
  <c r="O36" i="10"/>
  <c r="O19" i="15" s="1"/>
  <c r="O18" i="15" s="1"/>
  <c r="Q260" i="2"/>
  <c r="Q255" i="2"/>
  <c r="Q70" i="8" s="1"/>
  <c r="Q252" i="2"/>
  <c r="Q69" i="8" s="1"/>
  <c r="Q250" i="2"/>
  <c r="Q68" i="8" s="1"/>
  <c r="Q243" i="2"/>
  <c r="Q67" i="8" s="1"/>
  <c r="Q240" i="2"/>
  <c r="Q66" i="8" s="1"/>
  <c r="Q237" i="2"/>
  <c r="Q65" i="8" s="1"/>
  <c r="Q200" i="2"/>
  <c r="Q55" i="8" s="1"/>
  <c r="Q197" i="2"/>
  <c r="Q54" i="8" s="1"/>
  <c r="Q193" i="2"/>
  <c r="Q53" i="8" s="1"/>
  <c r="Q191" i="2"/>
  <c r="Q52" i="8" s="1"/>
  <c r="Q188" i="2"/>
  <c r="Q51" i="8" s="1"/>
  <c r="Q186" i="2"/>
  <c r="Q50" i="8" s="1"/>
  <c r="Q104" i="2"/>
  <c r="Q24" i="8" s="1"/>
  <c r="Q99" i="2"/>
  <c r="Q23" i="8" s="1"/>
  <c r="Q95" i="2"/>
  <c r="Q22" i="8" s="1"/>
  <c r="Q93" i="2"/>
  <c r="Q21" i="8" s="1"/>
  <c r="Q17" i="8"/>
  <c r="Q49" i="2"/>
  <c r="Q16" i="8" s="1"/>
  <c r="Q41" i="2"/>
  <c r="Q15" i="8" s="1"/>
  <c r="Q39" i="2"/>
  <c r="Q14" i="8" s="1"/>
  <c r="Q29" i="2"/>
  <c r="Q17" i="2"/>
  <c r="Q11" i="8" s="1"/>
  <c r="Q14" i="2"/>
  <c r="Q10" i="8" s="1"/>
  <c r="Q12" i="2"/>
  <c r="Q9" i="8" s="1"/>
  <c r="P262" i="2"/>
  <c r="P74" i="8" s="1"/>
  <c r="P73" i="8" s="1"/>
  <c r="P255" i="2"/>
  <c r="P70" i="8" s="1"/>
  <c r="P252" i="2"/>
  <c r="P69" i="8" s="1"/>
  <c r="P250" i="2"/>
  <c r="P68" i="8" s="1"/>
  <c r="P243" i="2"/>
  <c r="P67" i="8" s="1"/>
  <c r="P240" i="2"/>
  <c r="P66" i="8" s="1"/>
  <c r="P237" i="2"/>
  <c r="P65" i="8" s="1"/>
  <c r="P231" i="2"/>
  <c r="P62" i="8" s="1"/>
  <c r="P229" i="2"/>
  <c r="P61" i="8" s="1"/>
  <c r="P224" i="2"/>
  <c r="P60" i="8" s="1"/>
  <c r="P220" i="2"/>
  <c r="P59" i="8" s="1"/>
  <c r="P218" i="2"/>
  <c r="P58" i="8" s="1"/>
  <c r="P200" i="2"/>
  <c r="P55" i="8" s="1"/>
  <c r="P197" i="2"/>
  <c r="P54" i="8" s="1"/>
  <c r="P193" i="2"/>
  <c r="P53" i="8" s="1"/>
  <c r="P191" i="2"/>
  <c r="P52" i="8" s="1"/>
  <c r="P186" i="2"/>
  <c r="P50" i="8" s="1"/>
  <c r="P95" i="2"/>
  <c r="P22" i="8" s="1"/>
  <c r="P93" i="2"/>
  <c r="P21" i="8" s="1"/>
  <c r="P57" i="2"/>
  <c r="P19" i="8" s="1"/>
  <c r="P17" i="8"/>
  <c r="P49" i="2"/>
  <c r="P16" i="8" s="1"/>
  <c r="P41" i="2"/>
  <c r="P15" i="8" s="1"/>
  <c r="P39" i="2"/>
  <c r="P14" i="8" s="1"/>
  <c r="P29" i="2"/>
  <c r="P13" i="8" s="1"/>
  <c r="P22" i="2"/>
  <c r="P12" i="8" s="1"/>
  <c r="P17" i="2"/>
  <c r="P11" i="8" s="1"/>
  <c r="P14" i="2"/>
  <c r="P10" i="8" s="1"/>
  <c r="P12" i="2"/>
  <c r="P9" i="8" s="1"/>
  <c r="O7" i="15" l="1"/>
  <c r="Q13" i="8"/>
  <c r="Q8" i="8" s="1"/>
  <c r="Q8" i="2"/>
  <c r="Q20" i="8"/>
  <c r="Q49" i="8"/>
  <c r="P8" i="8"/>
  <c r="P8" i="2"/>
  <c r="O50" i="15"/>
  <c r="AC50" i="15"/>
  <c r="Q57" i="8"/>
  <c r="AC89" i="10"/>
  <c r="O89" i="10"/>
  <c r="P57" i="8"/>
  <c r="P260" i="2"/>
  <c r="P91" i="2"/>
  <c r="P99" i="2"/>
  <c r="P23" i="8" s="1"/>
  <c r="P216" i="2"/>
  <c r="Q91" i="2"/>
  <c r="Q233" i="2"/>
  <c r="Q232" i="2" s="1"/>
  <c r="Q183" i="2"/>
  <c r="Q176" i="2" s="1"/>
  <c r="P183" i="2"/>
  <c r="P233" i="2"/>
  <c r="P188" i="2"/>
  <c r="P51" i="8" s="1"/>
  <c r="P49" i="8" s="1"/>
  <c r="P7" i="2" l="1"/>
  <c r="Q7" i="2"/>
  <c r="Q7" i="8"/>
  <c r="Q263" i="2"/>
  <c r="Q48" i="8"/>
  <c r="P48" i="8"/>
  <c r="Q64" i="8"/>
  <c r="Q63" i="8" s="1"/>
  <c r="P232" i="2"/>
  <c r="P176" i="2"/>
  <c r="P64" i="8"/>
  <c r="P63" i="8" s="1"/>
  <c r="P20" i="8"/>
  <c r="P7" i="8" s="1"/>
  <c r="D57" i="2"/>
  <c r="C54" i="2"/>
  <c r="C235" i="2"/>
  <c r="P263" i="2" l="1"/>
  <c r="Q75" i="8"/>
  <c r="P75" i="8" l="1"/>
  <c r="D243" i="2" l="1"/>
  <c r="D67" i="8" s="1"/>
  <c r="F243" i="2"/>
  <c r="F67" i="8" s="1"/>
  <c r="C241" i="2"/>
  <c r="F104" i="2"/>
  <c r="O40" i="13" l="1"/>
  <c r="M40" i="13"/>
  <c r="L40" i="13"/>
  <c r="J40" i="13"/>
  <c r="I40" i="13"/>
  <c r="H40" i="13"/>
  <c r="G40" i="13"/>
  <c r="E40" i="13"/>
  <c r="D40" i="13"/>
  <c r="B40" i="13"/>
  <c r="B41" i="13" l="1"/>
  <c r="B20" i="13"/>
  <c r="H188" i="2"/>
  <c r="H51" i="8" s="1"/>
  <c r="G188" i="2"/>
  <c r="G51" i="8" s="1"/>
  <c r="F188" i="2"/>
  <c r="F51" i="8" s="1"/>
  <c r="D188" i="2"/>
  <c r="D51" i="8" s="1"/>
  <c r="O188" i="2"/>
  <c r="O51" i="8" s="1"/>
  <c r="N188" i="2"/>
  <c r="N51" i="8" s="1"/>
  <c r="L188" i="2"/>
  <c r="L51" i="8" s="1"/>
  <c r="K188" i="2"/>
  <c r="K51" i="8" s="1"/>
  <c r="I188" i="2"/>
  <c r="I51" i="8" s="1"/>
  <c r="C187" i="2"/>
  <c r="C188" i="2" s="1"/>
  <c r="C51" i="8" s="1"/>
  <c r="S51" i="8" s="1"/>
  <c r="D191" i="2"/>
  <c r="D52" i="8" s="1"/>
  <c r="F191" i="2"/>
  <c r="F52" i="8" s="1"/>
  <c r="G191" i="2"/>
  <c r="G52" i="8" s="1"/>
  <c r="H191" i="2"/>
  <c r="H52" i="8" s="1"/>
  <c r="I191" i="2"/>
  <c r="I52" i="8" s="1"/>
  <c r="K191" i="2"/>
  <c r="K52" i="8" s="1"/>
  <c r="L191" i="2"/>
  <c r="L52" i="8" s="1"/>
  <c r="N191" i="2"/>
  <c r="N52" i="8" s="1"/>
  <c r="O191" i="2"/>
  <c r="O52" i="8" s="1"/>
  <c r="C195" i="2" l="1"/>
  <c r="F240" i="2" l="1"/>
  <c r="F66" i="8" s="1"/>
  <c r="C238" i="2"/>
  <c r="R73" i="8" l="1"/>
  <c r="R64" i="8"/>
  <c r="R57" i="8"/>
  <c r="R49" i="8"/>
  <c r="R20" i="8"/>
  <c r="R8" i="8"/>
  <c r="R7" i="8" s="1"/>
  <c r="D28" i="8"/>
  <c r="D27" i="8" s="1"/>
  <c r="F28" i="8"/>
  <c r="F27" i="8" s="1"/>
  <c r="G28" i="8"/>
  <c r="G27" i="8" s="1"/>
  <c r="H28" i="8"/>
  <c r="H27" i="8" s="1"/>
  <c r="F24" i="8"/>
  <c r="G24" i="8"/>
  <c r="H24" i="8"/>
  <c r="R63" i="8" l="1"/>
  <c r="R48" i="8"/>
  <c r="K9" i="8"/>
  <c r="C11" i="2"/>
  <c r="I12" i="2"/>
  <c r="I9" i="8" s="1"/>
  <c r="D111" i="7" l="1"/>
  <c r="F115" i="12"/>
  <c r="F114" i="12" s="1"/>
  <c r="E115" i="12"/>
  <c r="E114" i="12" s="1"/>
  <c r="D115" i="12"/>
  <c r="D114" i="12" s="1"/>
  <c r="F112" i="12"/>
  <c r="F111" i="12" s="1"/>
  <c r="E112" i="12"/>
  <c r="E111" i="12" s="1"/>
  <c r="D112" i="12"/>
  <c r="D111" i="12" s="1"/>
  <c r="F108" i="12"/>
  <c r="E108" i="12"/>
  <c r="D108" i="12"/>
  <c r="F106" i="12"/>
  <c r="E106" i="12"/>
  <c r="D106" i="12"/>
  <c r="F103" i="12"/>
  <c r="F102" i="12" s="1"/>
  <c r="E103" i="12"/>
  <c r="E102" i="12" s="1"/>
  <c r="D103" i="12"/>
  <c r="D102" i="12" s="1"/>
  <c r="F95" i="12"/>
  <c r="E95" i="12"/>
  <c r="D95" i="12"/>
  <c r="F93" i="12"/>
  <c r="E93" i="12"/>
  <c r="D93" i="12"/>
  <c r="F90" i="12"/>
  <c r="E90" i="12"/>
  <c r="D90" i="12"/>
  <c r="F88" i="12"/>
  <c r="E88" i="12"/>
  <c r="D88" i="12"/>
  <c r="F80" i="12"/>
  <c r="E80" i="12"/>
  <c r="D80" i="12"/>
  <c r="F78" i="12"/>
  <c r="E78" i="12"/>
  <c r="D78" i="12"/>
  <c r="F74" i="12"/>
  <c r="E74" i="12"/>
  <c r="D74" i="12"/>
  <c r="F72" i="12"/>
  <c r="E72" i="12"/>
  <c r="D72" i="12"/>
  <c r="F67" i="12"/>
  <c r="F66" i="12" s="1"/>
  <c r="F65" i="12" s="1"/>
  <c r="E67" i="12"/>
  <c r="E66" i="12" s="1"/>
  <c r="E65" i="12" s="1"/>
  <c r="D67" i="12"/>
  <c r="D66" i="12" s="1"/>
  <c r="D65" i="12" s="1"/>
  <c r="F63" i="12"/>
  <c r="E63" i="12"/>
  <c r="D63" i="12"/>
  <c r="F56" i="12"/>
  <c r="F55" i="12" s="1"/>
  <c r="E56" i="12"/>
  <c r="E55" i="12" s="1"/>
  <c r="D56" i="12"/>
  <c r="D55" i="12" s="1"/>
  <c r="F50" i="12"/>
  <c r="E50" i="12"/>
  <c r="D50" i="12"/>
  <c r="F48" i="12"/>
  <c r="E48" i="12"/>
  <c r="D48" i="12"/>
  <c r="F39" i="12"/>
  <c r="E39" i="12"/>
  <c r="D39" i="12"/>
  <c r="F37" i="12"/>
  <c r="E37" i="12"/>
  <c r="D37" i="12"/>
  <c r="F27" i="12"/>
  <c r="E27" i="12"/>
  <c r="D27" i="12"/>
  <c r="F20" i="12"/>
  <c r="E20" i="12"/>
  <c r="D20" i="12"/>
  <c r="F15" i="12"/>
  <c r="E15" i="12"/>
  <c r="D15" i="12"/>
  <c r="F11" i="12"/>
  <c r="E11" i="12"/>
  <c r="D11" i="12"/>
  <c r="F9" i="12"/>
  <c r="E9" i="12"/>
  <c r="D9" i="12"/>
  <c r="F5" i="12"/>
  <c r="E5" i="12"/>
  <c r="D5" i="12"/>
  <c r="A109" i="11"/>
  <c r="F108" i="11"/>
  <c r="E108" i="11"/>
  <c r="E107" i="11" s="1"/>
  <c r="D108" i="11"/>
  <c r="D107" i="11" s="1"/>
  <c r="A108" i="11"/>
  <c r="F107" i="11"/>
  <c r="A107" i="11"/>
  <c r="A106" i="11"/>
  <c r="F105" i="11"/>
  <c r="E105" i="11"/>
  <c r="D105" i="11"/>
  <c r="A105" i="11"/>
  <c r="A104" i="11"/>
  <c r="A103" i="11"/>
  <c r="A102" i="11"/>
  <c r="F101" i="11"/>
  <c r="F100" i="11" s="1"/>
  <c r="E101" i="11"/>
  <c r="E100" i="11" s="1"/>
  <c r="D101" i="11"/>
  <c r="D100" i="11" s="1"/>
  <c r="A101" i="11"/>
  <c r="A100" i="11"/>
  <c r="A99" i="11"/>
  <c r="F98" i="11"/>
  <c r="E98" i="11"/>
  <c r="D98" i="11"/>
  <c r="A98" i="11"/>
  <c r="A97" i="11"/>
  <c r="F96" i="11"/>
  <c r="E96" i="11"/>
  <c r="D96" i="11"/>
  <c r="A96" i="11"/>
  <c r="A95" i="11"/>
  <c r="A94" i="11"/>
  <c r="A93" i="11"/>
  <c r="F92" i="11"/>
  <c r="F91" i="11" s="1"/>
  <c r="F90" i="11" s="1"/>
  <c r="E92" i="11"/>
  <c r="E91" i="11" s="1"/>
  <c r="E90" i="11" s="1"/>
  <c r="D92" i="11"/>
  <c r="D91" i="11" s="1"/>
  <c r="D90" i="11" s="1"/>
  <c r="A92" i="11"/>
  <c r="A91" i="11"/>
  <c r="A90" i="11"/>
  <c r="A89" i="11"/>
  <c r="A88" i="11"/>
  <c r="F87" i="11"/>
  <c r="F86" i="11" s="1"/>
  <c r="F85" i="11" s="1"/>
  <c r="E87" i="11"/>
  <c r="E86" i="11" s="1"/>
  <c r="E85" i="11" s="1"/>
  <c r="D87" i="11"/>
  <c r="D86" i="11" s="1"/>
  <c r="D85" i="11" s="1"/>
  <c r="A87" i="11"/>
  <c r="A86" i="11"/>
  <c r="A85" i="11"/>
  <c r="A84" i="11"/>
  <c r="F83" i="11"/>
  <c r="F82" i="11" s="1"/>
  <c r="E83" i="11"/>
  <c r="E82" i="11" s="1"/>
  <c r="D83" i="11"/>
  <c r="D82" i="11" s="1"/>
  <c r="A83" i="11"/>
  <c r="A82" i="11"/>
  <c r="A81" i="11"/>
  <c r="F80" i="11"/>
  <c r="E80" i="11"/>
  <c r="D80" i="11"/>
  <c r="A80" i="11"/>
  <c r="A79" i="11"/>
  <c r="F78" i="11"/>
  <c r="E78" i="11"/>
  <c r="D78" i="11"/>
  <c r="A78" i="11"/>
  <c r="A77" i="11"/>
  <c r="F76" i="11"/>
  <c r="E76" i="11"/>
  <c r="D76" i="11"/>
  <c r="A76" i="11"/>
  <c r="A75" i="11"/>
  <c r="A74" i="11"/>
  <c r="A73" i="11"/>
  <c r="F72" i="11"/>
  <c r="E72" i="11"/>
  <c r="D72" i="11"/>
  <c r="A72" i="11"/>
  <c r="A71" i="11"/>
  <c r="F70" i="11"/>
  <c r="E70" i="11"/>
  <c r="D70" i="11"/>
  <c r="A70" i="11"/>
  <c r="A69" i="11"/>
  <c r="A68" i="11"/>
  <c r="F67" i="11"/>
  <c r="F66" i="11" s="1"/>
  <c r="E67" i="11"/>
  <c r="E66" i="11" s="1"/>
  <c r="D67" i="11"/>
  <c r="D66" i="11" s="1"/>
  <c r="A67" i="11"/>
  <c r="A66" i="11"/>
  <c r="A65" i="11"/>
  <c r="A64" i="11"/>
  <c r="A63" i="11"/>
  <c r="A62" i="11"/>
  <c r="F61" i="11"/>
  <c r="F60" i="11" s="1"/>
  <c r="F59" i="11" s="1"/>
  <c r="E61" i="11"/>
  <c r="E60" i="11" s="1"/>
  <c r="E59" i="11" s="1"/>
  <c r="D61" i="11"/>
  <c r="D60" i="11" s="1"/>
  <c r="D59" i="11" s="1"/>
  <c r="A61" i="11"/>
  <c r="A60" i="11"/>
  <c r="A59" i="11"/>
  <c r="A58" i="11"/>
  <c r="F57" i="11"/>
  <c r="E57" i="11"/>
  <c r="D57" i="11"/>
  <c r="A57" i="11"/>
  <c r="A56" i="11"/>
  <c r="A55" i="11"/>
  <c r="F53" i="11"/>
  <c r="E53" i="11"/>
  <c r="D53" i="11"/>
  <c r="A53" i="11"/>
  <c r="A52" i="11"/>
  <c r="F51" i="11"/>
  <c r="E51" i="11"/>
  <c r="D51" i="11"/>
  <c r="A51" i="11"/>
  <c r="A50" i="11"/>
  <c r="A49" i="11"/>
  <c r="F48" i="11"/>
  <c r="E48" i="11"/>
  <c r="D48" i="11"/>
  <c r="A48" i="11"/>
  <c r="A47" i="11"/>
  <c r="F46" i="11"/>
  <c r="E46" i="11"/>
  <c r="D46" i="11"/>
  <c r="A46" i="11"/>
  <c r="A45" i="11"/>
  <c r="A44" i="11"/>
  <c r="F43" i="11"/>
  <c r="E43" i="11"/>
  <c r="D43" i="11"/>
  <c r="A43" i="11"/>
  <c r="A42" i="11"/>
  <c r="A41" i="11"/>
  <c r="A40" i="11"/>
  <c r="F39" i="11"/>
  <c r="E39" i="11"/>
  <c r="D39" i="11"/>
  <c r="A39" i="11"/>
  <c r="A38" i="11"/>
  <c r="F37" i="11"/>
  <c r="E37" i="11"/>
  <c r="D37" i="11"/>
  <c r="A37" i="11"/>
  <c r="A36" i="11"/>
  <c r="F35" i="11"/>
  <c r="E35" i="11"/>
  <c r="D35" i="11"/>
  <c r="A35" i="11"/>
  <c r="A34" i="11"/>
  <c r="F33" i="11"/>
  <c r="E33" i="11"/>
  <c r="D33" i="11"/>
  <c r="A33" i="11"/>
  <c r="A32" i="11"/>
  <c r="A31" i="11"/>
  <c r="A30" i="11"/>
  <c r="A29" i="11"/>
  <c r="A28" i="11"/>
  <c r="F27" i="11"/>
  <c r="E27" i="11"/>
  <c r="D27" i="11"/>
  <c r="A27" i="11"/>
  <c r="A26" i="11"/>
  <c r="A25" i="11"/>
  <c r="A24" i="11"/>
  <c r="A23" i="11"/>
  <c r="F22" i="11"/>
  <c r="F21" i="11" s="1"/>
  <c r="E22" i="11"/>
  <c r="E21" i="11" s="1"/>
  <c r="D22" i="11"/>
  <c r="D21" i="11" s="1"/>
  <c r="A22" i="11"/>
  <c r="A21" i="11"/>
  <c r="A20" i="11"/>
  <c r="A19" i="11"/>
  <c r="F18" i="11"/>
  <c r="E18" i="11"/>
  <c r="D18" i="11"/>
  <c r="A18" i="11"/>
  <c r="A16" i="11"/>
  <c r="F15" i="11"/>
  <c r="E15" i="11"/>
  <c r="D15" i="11"/>
  <c r="A15" i="11"/>
  <c r="A14" i="11"/>
  <c r="F12" i="11"/>
  <c r="F11" i="11" s="1"/>
  <c r="E12" i="11"/>
  <c r="E11" i="11" s="1"/>
  <c r="D12" i="11"/>
  <c r="D11" i="11" s="1"/>
  <c r="A12" i="11"/>
  <c r="F9" i="11"/>
  <c r="F8" i="11" s="1"/>
  <c r="E9" i="11"/>
  <c r="E8" i="11" s="1"/>
  <c r="D9" i="11"/>
  <c r="D8" i="11" s="1"/>
  <c r="A9" i="11"/>
  <c r="A8" i="11"/>
  <c r="A7" i="11"/>
  <c r="F6" i="11"/>
  <c r="F5" i="11" s="1"/>
  <c r="E6" i="11"/>
  <c r="E5" i="11" s="1"/>
  <c r="D6" i="11"/>
  <c r="D5" i="11" s="1"/>
  <c r="A6" i="11"/>
  <c r="A5" i="11"/>
  <c r="A4" i="11"/>
  <c r="A3" i="11"/>
  <c r="I17" i="8"/>
  <c r="D14" i="11" l="1"/>
  <c r="D69" i="11"/>
  <c r="D65" i="11" s="1"/>
  <c r="F75" i="11"/>
  <c r="F74" i="11" s="1"/>
  <c r="E14" i="11"/>
  <c r="E95" i="11"/>
  <c r="E94" i="11" s="1"/>
  <c r="E89" i="11" s="1"/>
  <c r="F104" i="11"/>
  <c r="F103" i="11" s="1"/>
  <c r="F69" i="11"/>
  <c r="F65" i="11" s="1"/>
  <c r="E75" i="11"/>
  <c r="E74" i="11" s="1"/>
  <c r="D75" i="11"/>
  <c r="D74" i="11" s="1"/>
  <c r="D71" i="12"/>
  <c r="E105" i="12"/>
  <c r="E99" i="12" s="1"/>
  <c r="D104" i="11"/>
  <c r="D103" i="11" s="1"/>
  <c r="D4" i="12"/>
  <c r="D47" i="12"/>
  <c r="E71" i="12"/>
  <c r="E47" i="12"/>
  <c r="D62" i="12"/>
  <c r="D61" i="12" s="1"/>
  <c r="D32" i="11"/>
  <c r="F95" i="11"/>
  <c r="F94" i="11" s="1"/>
  <c r="F89" i="11" s="1"/>
  <c r="F14" i="12"/>
  <c r="D105" i="12"/>
  <c r="D99" i="12" s="1"/>
  <c r="F4" i="12"/>
  <c r="D42" i="11"/>
  <c r="D50" i="11"/>
  <c r="E69" i="11"/>
  <c r="E65" i="11" s="1"/>
  <c r="D95" i="11"/>
  <c r="D94" i="11" s="1"/>
  <c r="D89" i="11" s="1"/>
  <c r="E104" i="11"/>
  <c r="E103" i="11" s="1"/>
  <c r="F47" i="12"/>
  <c r="D110" i="12"/>
  <c r="F14" i="11"/>
  <c r="E50" i="11"/>
  <c r="E4" i="12"/>
  <c r="F62" i="12"/>
  <c r="F61" i="12" s="1"/>
  <c r="F71" i="12"/>
  <c r="D77" i="12"/>
  <c r="F105" i="12"/>
  <c r="F99" i="12" s="1"/>
  <c r="F50" i="11"/>
  <c r="D14" i="12"/>
  <c r="E77" i="12"/>
  <c r="F32" i="11"/>
  <c r="E32" i="11"/>
  <c r="F42" i="11"/>
  <c r="E42" i="11"/>
  <c r="E14" i="12"/>
  <c r="F77" i="12"/>
  <c r="E62" i="12"/>
  <c r="E61" i="12" s="1"/>
  <c r="F110" i="12"/>
  <c r="E110" i="12"/>
  <c r="D4" i="11" l="1"/>
  <c r="E4" i="11"/>
  <c r="E41" i="11"/>
  <c r="F70" i="12"/>
  <c r="F3" i="12"/>
  <c r="E3" i="12"/>
  <c r="F41" i="11"/>
  <c r="E70" i="12"/>
  <c r="D3" i="12"/>
  <c r="D41" i="11"/>
  <c r="F4" i="11"/>
  <c r="F3" i="11" s="1"/>
  <c r="F110" i="11" s="1"/>
  <c r="D70" i="12"/>
  <c r="I19" i="8"/>
  <c r="O17" i="8"/>
  <c r="N17" i="8"/>
  <c r="L17" i="8"/>
  <c r="H17" i="8"/>
  <c r="G17" i="8"/>
  <c r="F17" i="8"/>
  <c r="E3" i="11" l="1"/>
  <c r="E110" i="11" s="1"/>
  <c r="F117" i="12"/>
  <c r="D3" i="11"/>
  <c r="D110" i="11" s="1"/>
  <c r="E117" i="12"/>
  <c r="D117" i="12"/>
  <c r="D17" i="8"/>
  <c r="C53" i="2"/>
  <c r="C17" i="8" s="1"/>
  <c r="F237" i="2"/>
  <c r="F65" i="8" s="1"/>
  <c r="C234" i="2"/>
  <c r="C185" i="2"/>
  <c r="D99" i="2" l="1"/>
  <c r="D104" i="2"/>
  <c r="D24" i="8" s="1"/>
  <c r="D26" i="8"/>
  <c r="C102" i="2"/>
  <c r="C100" i="2"/>
  <c r="I99" i="2"/>
  <c r="I23" i="8" s="1"/>
  <c r="I26" i="8"/>
  <c r="I24" i="8"/>
  <c r="C104" i="2" l="1"/>
  <c r="C24" i="8" s="1"/>
  <c r="S24" i="8" s="1"/>
  <c r="T29" i="8"/>
  <c r="S29" i="8"/>
  <c r="D23" i="8"/>
  <c r="C41" i="10"/>
  <c r="D41" i="10"/>
  <c r="F41" i="10"/>
  <c r="G41" i="10"/>
  <c r="H41" i="10"/>
  <c r="I41" i="10"/>
  <c r="K41" i="10"/>
  <c r="M41" i="10"/>
  <c r="N41" i="10"/>
  <c r="P41" i="10"/>
  <c r="Q41" i="10"/>
  <c r="R41" i="10"/>
  <c r="T41" i="10"/>
  <c r="U41" i="10"/>
  <c r="V41" i="10"/>
  <c r="W41" i="10"/>
  <c r="X41" i="10"/>
  <c r="Y41" i="10"/>
  <c r="AA41" i="10"/>
  <c r="AB41" i="10"/>
  <c r="AD41" i="10"/>
  <c r="J41" i="10"/>
  <c r="T24" i="8" l="1"/>
  <c r="K134" i="2"/>
  <c r="K128" i="2"/>
  <c r="K28" i="8" s="1"/>
  <c r="C128" i="2"/>
  <c r="C126" i="2" s="1"/>
  <c r="K147" i="2" l="1"/>
  <c r="K33" i="8" s="1"/>
  <c r="K30" i="8"/>
  <c r="K139" i="2"/>
  <c r="K31" i="8" s="1"/>
  <c r="C28" i="8"/>
  <c r="T30" i="8"/>
  <c r="S30" i="8"/>
  <c r="T56" i="8"/>
  <c r="K27" i="8" l="1"/>
  <c r="S28" i="8"/>
  <c r="S27" i="8" s="1"/>
  <c r="C27" i="8"/>
  <c r="K126" i="2"/>
  <c r="T28" i="8"/>
  <c r="S56" i="8"/>
  <c r="R75" i="8" l="1"/>
  <c r="D262" i="2" l="1"/>
  <c r="D74" i="8" s="1"/>
  <c r="D73" i="8" s="1"/>
  <c r="F74" i="8"/>
  <c r="F73" i="8" s="1"/>
  <c r="G262" i="2"/>
  <c r="G74" i="8" s="1"/>
  <c r="G73" i="8" s="1"/>
  <c r="H262" i="2"/>
  <c r="H74" i="8" s="1"/>
  <c r="H73" i="8" s="1"/>
  <c r="I262" i="2"/>
  <c r="I74" i="8" s="1"/>
  <c r="I73" i="8" s="1"/>
  <c r="K262" i="2"/>
  <c r="K74" i="8" s="1"/>
  <c r="K73" i="8" s="1"/>
  <c r="L262" i="2"/>
  <c r="L74" i="8" s="1"/>
  <c r="L73" i="8" s="1"/>
  <c r="N262" i="2"/>
  <c r="N74" i="8" s="1"/>
  <c r="N73" i="8" s="1"/>
  <c r="O262" i="2"/>
  <c r="O74" i="8" s="1"/>
  <c r="O73" i="8" s="1"/>
  <c r="C87" i="10"/>
  <c r="C48" i="15" s="1"/>
  <c r="C47" i="15" s="1"/>
  <c r="F87" i="10"/>
  <c r="F48" i="15" s="1"/>
  <c r="F47" i="15" s="1"/>
  <c r="M87" i="10"/>
  <c r="M48" i="15" s="1"/>
  <c r="M47" i="15" s="1"/>
  <c r="P87" i="10"/>
  <c r="P48" i="15" s="1"/>
  <c r="P47" i="15" s="1"/>
  <c r="W87" i="10"/>
  <c r="Y87" i="10"/>
  <c r="C262" i="2"/>
  <c r="C74" i="8" s="1"/>
  <c r="C73" i="8" s="1"/>
  <c r="N260" i="2" l="1"/>
  <c r="H260" i="2"/>
  <c r="I260" i="2"/>
  <c r="AA87" i="10"/>
  <c r="K87" i="10"/>
  <c r="K48" i="15" s="1"/>
  <c r="K47" i="15" s="1"/>
  <c r="J87" i="10"/>
  <c r="J48" i="15" s="1"/>
  <c r="J47" i="15" s="1"/>
  <c r="AD87" i="10"/>
  <c r="X87" i="10"/>
  <c r="T87" i="10"/>
  <c r="N87" i="10"/>
  <c r="N48" i="15" s="1"/>
  <c r="N47" i="15" s="1"/>
  <c r="I87" i="10"/>
  <c r="I48" i="15" s="1"/>
  <c r="I47" i="15" s="1"/>
  <c r="D87" i="10"/>
  <c r="D48" i="15" s="1"/>
  <c r="D47" i="15" s="1"/>
  <c r="H87" i="10"/>
  <c r="H48" i="15" s="1"/>
  <c r="H47" i="15" s="1"/>
  <c r="AB87" i="10"/>
  <c r="R87" i="10"/>
  <c r="V87" i="10"/>
  <c r="Q87" i="10"/>
  <c r="G87" i="10"/>
  <c r="G48" i="15" s="1"/>
  <c r="G47" i="15" s="1"/>
  <c r="U87" i="10"/>
  <c r="G260" i="2"/>
  <c r="O260" i="2"/>
  <c r="D260" i="2"/>
  <c r="L260" i="2"/>
  <c r="K260" i="2"/>
  <c r="F260" i="2"/>
  <c r="T73" i="8"/>
  <c r="T74" i="8"/>
  <c r="S74" i="8"/>
  <c r="S73" i="8" s="1"/>
  <c r="C260" i="2" l="1"/>
  <c r="F33" i="10"/>
  <c r="G33" i="10"/>
  <c r="H33" i="10"/>
  <c r="J33" i="10"/>
  <c r="M33" i="10"/>
  <c r="N33" i="10"/>
  <c r="P33" i="10"/>
  <c r="T33" i="10"/>
  <c r="U33" i="10"/>
  <c r="V33" i="10"/>
  <c r="X33" i="10"/>
  <c r="AA33" i="10"/>
  <c r="AB33" i="10"/>
  <c r="AD33" i="10"/>
  <c r="D59" i="10"/>
  <c r="F59" i="10"/>
  <c r="G59" i="10"/>
  <c r="H59" i="10"/>
  <c r="I59" i="10"/>
  <c r="J59" i="10"/>
  <c r="K59" i="10"/>
  <c r="R59" i="10"/>
  <c r="T59" i="10"/>
  <c r="U59" i="10"/>
  <c r="V59" i="10"/>
  <c r="W59" i="10"/>
  <c r="X59" i="10"/>
  <c r="Y59" i="10"/>
  <c r="D61" i="10"/>
  <c r="F61" i="10"/>
  <c r="G61" i="10"/>
  <c r="H61" i="10"/>
  <c r="I61" i="10"/>
  <c r="J61" i="10"/>
  <c r="K61" i="10"/>
  <c r="M61" i="10"/>
  <c r="N61" i="10"/>
  <c r="P61" i="10"/>
  <c r="R61" i="10"/>
  <c r="T61" i="10"/>
  <c r="U61" i="10"/>
  <c r="V61" i="10"/>
  <c r="W61" i="10"/>
  <c r="X61" i="10"/>
  <c r="Y61" i="10"/>
  <c r="AA61" i="10"/>
  <c r="AB61" i="10"/>
  <c r="AD61" i="10"/>
  <c r="D63" i="10"/>
  <c r="F63" i="10"/>
  <c r="G63" i="10"/>
  <c r="H63" i="10"/>
  <c r="I63" i="10"/>
  <c r="J63" i="10"/>
  <c r="K63" i="10"/>
  <c r="M63" i="10"/>
  <c r="N63" i="10"/>
  <c r="P63" i="10"/>
  <c r="R63" i="10"/>
  <c r="T63" i="10"/>
  <c r="U63" i="10"/>
  <c r="V63" i="10"/>
  <c r="W63" i="10"/>
  <c r="X63" i="10"/>
  <c r="Y63" i="10"/>
  <c r="AA63" i="10"/>
  <c r="AB63" i="10"/>
  <c r="AD63" i="10"/>
  <c r="M64" i="10"/>
  <c r="N64" i="10"/>
  <c r="P64" i="10"/>
  <c r="D65" i="10"/>
  <c r="F65" i="10"/>
  <c r="G65" i="10"/>
  <c r="H65" i="10"/>
  <c r="I65" i="10"/>
  <c r="J65" i="10"/>
  <c r="K65" i="10"/>
  <c r="M65" i="10"/>
  <c r="N65" i="10"/>
  <c r="P65" i="10"/>
  <c r="R65" i="10"/>
  <c r="T65" i="10"/>
  <c r="U65" i="10"/>
  <c r="V65" i="10"/>
  <c r="W65" i="10"/>
  <c r="X65" i="10"/>
  <c r="Y65" i="10"/>
  <c r="AA65" i="10"/>
  <c r="AB65" i="10"/>
  <c r="AD65" i="10"/>
  <c r="D69" i="10"/>
  <c r="F69" i="10"/>
  <c r="G69" i="10"/>
  <c r="H69" i="10"/>
  <c r="I69" i="10"/>
  <c r="J69" i="10"/>
  <c r="K69" i="10"/>
  <c r="M69" i="10"/>
  <c r="N69" i="10"/>
  <c r="P69" i="10"/>
  <c r="R69" i="10"/>
  <c r="T69" i="10"/>
  <c r="U69" i="10"/>
  <c r="V69" i="10"/>
  <c r="W69" i="10"/>
  <c r="X69" i="10"/>
  <c r="Y69" i="10"/>
  <c r="AA69" i="10"/>
  <c r="AB69" i="10"/>
  <c r="AD69" i="10"/>
  <c r="D70" i="10"/>
  <c r="F70" i="10"/>
  <c r="G70" i="10"/>
  <c r="H70" i="10"/>
  <c r="I70" i="10"/>
  <c r="J70" i="10"/>
  <c r="K70" i="10"/>
  <c r="M70" i="10"/>
  <c r="N70" i="10"/>
  <c r="P70" i="10"/>
  <c r="R70" i="10"/>
  <c r="T70" i="10"/>
  <c r="U70" i="10"/>
  <c r="V70" i="10"/>
  <c r="W70" i="10"/>
  <c r="X70" i="10"/>
  <c r="Y70" i="10"/>
  <c r="AA70" i="10"/>
  <c r="AB70" i="10"/>
  <c r="AD70" i="10"/>
  <c r="D71" i="10"/>
  <c r="F71" i="10"/>
  <c r="G71" i="10"/>
  <c r="H71" i="10"/>
  <c r="I71" i="10"/>
  <c r="J71" i="10"/>
  <c r="K71" i="10"/>
  <c r="M71" i="10"/>
  <c r="N71" i="10"/>
  <c r="P71" i="10"/>
  <c r="R71" i="10"/>
  <c r="T71" i="10"/>
  <c r="U71" i="10"/>
  <c r="V71" i="10"/>
  <c r="W71" i="10"/>
  <c r="X71" i="10"/>
  <c r="Y71" i="10"/>
  <c r="AA71" i="10"/>
  <c r="AB71" i="10"/>
  <c r="AD71" i="10"/>
  <c r="D72" i="10"/>
  <c r="F72" i="10"/>
  <c r="G72" i="10"/>
  <c r="H72" i="10"/>
  <c r="I72" i="10"/>
  <c r="J72" i="10"/>
  <c r="K72" i="10"/>
  <c r="M72" i="10"/>
  <c r="N72" i="10"/>
  <c r="P72" i="10"/>
  <c r="R72" i="10"/>
  <c r="T72" i="10"/>
  <c r="U72" i="10"/>
  <c r="V72" i="10"/>
  <c r="W72" i="10"/>
  <c r="X72" i="10"/>
  <c r="Y72" i="10"/>
  <c r="AA72" i="10"/>
  <c r="AB72" i="10"/>
  <c r="AD72" i="10"/>
  <c r="D73" i="10"/>
  <c r="F73" i="10"/>
  <c r="G73" i="10"/>
  <c r="H73" i="10"/>
  <c r="I73" i="10"/>
  <c r="I68" i="10" s="1"/>
  <c r="J73" i="10"/>
  <c r="K73" i="10"/>
  <c r="M73" i="10"/>
  <c r="N73" i="10"/>
  <c r="P73" i="10"/>
  <c r="R73" i="10"/>
  <c r="T73" i="10"/>
  <c r="U73" i="10"/>
  <c r="V73" i="10"/>
  <c r="V68" i="10" s="1"/>
  <c r="W73" i="10"/>
  <c r="X73" i="10"/>
  <c r="Y73" i="10"/>
  <c r="AA73" i="10"/>
  <c r="AB73" i="10"/>
  <c r="AD73" i="10"/>
  <c r="D77" i="10"/>
  <c r="F77" i="10"/>
  <c r="G77" i="10"/>
  <c r="H77" i="10"/>
  <c r="I77" i="10"/>
  <c r="J77" i="10"/>
  <c r="K77" i="10"/>
  <c r="M77" i="10"/>
  <c r="N77" i="10"/>
  <c r="P77" i="10"/>
  <c r="R77" i="10"/>
  <c r="T77" i="10"/>
  <c r="U77" i="10"/>
  <c r="V77" i="10"/>
  <c r="W77" i="10"/>
  <c r="X77" i="10"/>
  <c r="Y77" i="10"/>
  <c r="AA77" i="10"/>
  <c r="AB77" i="10"/>
  <c r="AD77" i="10"/>
  <c r="D78" i="10"/>
  <c r="F78" i="10"/>
  <c r="G78" i="10"/>
  <c r="H78" i="10"/>
  <c r="I78" i="10"/>
  <c r="J78" i="10"/>
  <c r="K78" i="10"/>
  <c r="M78" i="10"/>
  <c r="N78" i="10"/>
  <c r="P78" i="10"/>
  <c r="R78" i="10"/>
  <c r="T78" i="10"/>
  <c r="U78" i="10"/>
  <c r="V78" i="10"/>
  <c r="W78" i="10"/>
  <c r="X78" i="10"/>
  <c r="Y78" i="10"/>
  <c r="AA78" i="10"/>
  <c r="AB78" i="10"/>
  <c r="AD78" i="10"/>
  <c r="D80" i="10"/>
  <c r="D44" i="15" s="1"/>
  <c r="F80" i="10"/>
  <c r="F44" i="15" s="1"/>
  <c r="G80" i="10"/>
  <c r="G44" i="15" s="1"/>
  <c r="H80" i="10"/>
  <c r="H44" i="15" s="1"/>
  <c r="I80" i="10"/>
  <c r="I44" i="15" s="1"/>
  <c r="J80" i="10"/>
  <c r="J44" i="15" s="1"/>
  <c r="K80" i="10"/>
  <c r="K44" i="15" s="1"/>
  <c r="M80" i="10"/>
  <c r="M44" i="15" s="1"/>
  <c r="N80" i="10"/>
  <c r="N44" i="15" s="1"/>
  <c r="P80" i="10"/>
  <c r="P44" i="15" s="1"/>
  <c r="R80" i="10"/>
  <c r="R44" i="15" s="1"/>
  <c r="T80" i="10"/>
  <c r="T44" i="15" s="1"/>
  <c r="U80" i="10"/>
  <c r="U44" i="15" s="1"/>
  <c r="V80" i="10"/>
  <c r="V44" i="15" s="1"/>
  <c r="W80" i="10"/>
  <c r="W44" i="15" s="1"/>
  <c r="X80" i="10"/>
  <c r="X44" i="15" s="1"/>
  <c r="Y80" i="10"/>
  <c r="Y44" i="15" s="1"/>
  <c r="AA80" i="10"/>
  <c r="AA44" i="15" s="1"/>
  <c r="AB80" i="10"/>
  <c r="AB44" i="15" s="1"/>
  <c r="AD80" i="10"/>
  <c r="AD44" i="15" s="1"/>
  <c r="D81" i="10"/>
  <c r="F81" i="10"/>
  <c r="G81" i="10"/>
  <c r="H81" i="10"/>
  <c r="I81" i="10"/>
  <c r="J81" i="10"/>
  <c r="K81" i="10"/>
  <c r="M81" i="10"/>
  <c r="N81" i="10"/>
  <c r="P81" i="10"/>
  <c r="R81" i="10"/>
  <c r="T81" i="10"/>
  <c r="U81" i="10"/>
  <c r="V81" i="10"/>
  <c r="W81" i="10"/>
  <c r="X81" i="10"/>
  <c r="Y81" i="10"/>
  <c r="AA81" i="10"/>
  <c r="AB81" i="10"/>
  <c r="AD81" i="10"/>
  <c r="D82" i="10"/>
  <c r="F82" i="10"/>
  <c r="G82" i="10"/>
  <c r="H82" i="10"/>
  <c r="I82" i="10"/>
  <c r="J82" i="10"/>
  <c r="K82" i="10"/>
  <c r="M82" i="10"/>
  <c r="N82" i="10"/>
  <c r="P82" i="10"/>
  <c r="R82" i="10"/>
  <c r="T82" i="10"/>
  <c r="U82" i="10"/>
  <c r="V82" i="10"/>
  <c r="W82" i="10"/>
  <c r="X82" i="10"/>
  <c r="Y82" i="10"/>
  <c r="AA82" i="10"/>
  <c r="AB82" i="10"/>
  <c r="AD82" i="10"/>
  <c r="D83" i="10"/>
  <c r="F83" i="10"/>
  <c r="G83" i="10"/>
  <c r="H83" i="10"/>
  <c r="I83" i="10"/>
  <c r="J83" i="10"/>
  <c r="K83" i="10"/>
  <c r="M83" i="10"/>
  <c r="N83" i="10"/>
  <c r="P83" i="10"/>
  <c r="R83" i="10"/>
  <c r="T83" i="10"/>
  <c r="U83" i="10"/>
  <c r="V83" i="10"/>
  <c r="W83" i="10"/>
  <c r="X83" i="10"/>
  <c r="Y83" i="10"/>
  <c r="AA83" i="10"/>
  <c r="AB83" i="10"/>
  <c r="AD83" i="10"/>
  <c r="D85" i="10"/>
  <c r="D46" i="15" s="1"/>
  <c r="F85" i="10"/>
  <c r="F46" i="15" s="1"/>
  <c r="G85" i="10"/>
  <c r="G46" i="15" s="1"/>
  <c r="H85" i="10"/>
  <c r="H46" i="15" s="1"/>
  <c r="I85" i="10"/>
  <c r="I46" i="15" s="1"/>
  <c r="J85" i="10"/>
  <c r="J46" i="15" s="1"/>
  <c r="K85" i="10"/>
  <c r="K46" i="15" s="1"/>
  <c r="M85" i="10"/>
  <c r="M46" i="15" s="1"/>
  <c r="N85" i="10"/>
  <c r="N46" i="15" s="1"/>
  <c r="P85" i="10"/>
  <c r="P46" i="15" s="1"/>
  <c r="R85" i="10"/>
  <c r="R46" i="15" s="1"/>
  <c r="T85" i="10"/>
  <c r="T46" i="15" s="1"/>
  <c r="U85" i="10"/>
  <c r="U46" i="15" s="1"/>
  <c r="V85" i="10"/>
  <c r="V46" i="15" s="1"/>
  <c r="W85" i="10"/>
  <c r="W46" i="15" s="1"/>
  <c r="X85" i="10"/>
  <c r="X46" i="15" s="1"/>
  <c r="Y85" i="10"/>
  <c r="Y46" i="15" s="1"/>
  <c r="AA85" i="10"/>
  <c r="AA46" i="15" s="1"/>
  <c r="AB85" i="10"/>
  <c r="AB46" i="15" s="1"/>
  <c r="AD85" i="10"/>
  <c r="AD46" i="15" s="1"/>
  <c r="U62" i="10" l="1"/>
  <c r="U33" i="15" s="1"/>
  <c r="X62" i="10"/>
  <c r="X33" i="15" s="1"/>
  <c r="T62" i="10"/>
  <c r="T33" i="15" s="1"/>
  <c r="H62" i="10"/>
  <c r="H33" i="15" s="1"/>
  <c r="Y62" i="10"/>
  <c r="Y33" i="15" s="1"/>
  <c r="I62" i="10"/>
  <c r="I33" i="15" s="1"/>
  <c r="D62" i="10"/>
  <c r="D33" i="15" s="1"/>
  <c r="X84" i="10"/>
  <c r="X45" i="15" s="1"/>
  <c r="M84" i="10"/>
  <c r="M45" i="15" s="1"/>
  <c r="AD79" i="10"/>
  <c r="AD43" i="15" s="1"/>
  <c r="T79" i="10"/>
  <c r="T43" i="15" s="1"/>
  <c r="H79" i="10"/>
  <c r="H43" i="15" s="1"/>
  <c r="W84" i="10"/>
  <c r="W45" i="15" s="1"/>
  <c r="R84" i="10"/>
  <c r="R45" i="15" s="1"/>
  <c r="G84" i="10"/>
  <c r="G45" i="15" s="1"/>
  <c r="AB79" i="10"/>
  <c r="AB43" i="15" s="1"/>
  <c r="W79" i="10"/>
  <c r="W43" i="15" s="1"/>
  <c r="W42" i="15" s="1"/>
  <c r="W41" i="15" s="1"/>
  <c r="K79" i="10"/>
  <c r="K43" i="15" s="1"/>
  <c r="P66" i="10"/>
  <c r="P34" i="15" s="1"/>
  <c r="W62" i="10"/>
  <c r="W33" i="15" s="1"/>
  <c r="R62" i="10"/>
  <c r="AA84" i="10"/>
  <c r="AA45" i="15" s="1"/>
  <c r="V84" i="10"/>
  <c r="V45" i="15" s="1"/>
  <c r="P84" i="10"/>
  <c r="P45" i="15" s="1"/>
  <c r="J84" i="10"/>
  <c r="J45" i="15" s="1"/>
  <c r="F84" i="10"/>
  <c r="F45" i="15" s="1"/>
  <c r="AA79" i="10"/>
  <c r="AA43" i="15" s="1"/>
  <c r="V79" i="10"/>
  <c r="V43" i="15" s="1"/>
  <c r="P79" i="10"/>
  <c r="P43" i="15" s="1"/>
  <c r="J79" i="10"/>
  <c r="J43" i="15" s="1"/>
  <c r="F79" i="10"/>
  <c r="F43" i="15" s="1"/>
  <c r="N66" i="10"/>
  <c r="N34" i="15" s="1"/>
  <c r="V62" i="10"/>
  <c r="V33" i="15" s="1"/>
  <c r="K62" i="10"/>
  <c r="K33" i="15" s="1"/>
  <c r="G62" i="10"/>
  <c r="G33" i="15" s="1"/>
  <c r="AD84" i="10"/>
  <c r="AD45" i="15" s="1"/>
  <c r="T84" i="10"/>
  <c r="T45" i="15" s="1"/>
  <c r="H84" i="10"/>
  <c r="H45" i="15" s="1"/>
  <c r="X79" i="10"/>
  <c r="X43" i="15" s="1"/>
  <c r="M79" i="10"/>
  <c r="M43" i="15" s="1"/>
  <c r="AB84" i="10"/>
  <c r="AB45" i="15" s="1"/>
  <c r="K84" i="10"/>
  <c r="K45" i="15" s="1"/>
  <c r="R79" i="10"/>
  <c r="R43" i="15" s="1"/>
  <c r="G79" i="10"/>
  <c r="G43" i="15" s="1"/>
  <c r="Y84" i="10"/>
  <c r="Y45" i="15" s="1"/>
  <c r="U84" i="10"/>
  <c r="N84" i="10"/>
  <c r="N45" i="15" s="1"/>
  <c r="I84" i="10"/>
  <c r="I45" i="15" s="1"/>
  <c r="D84" i="10"/>
  <c r="Y79" i="10"/>
  <c r="Y43" i="15" s="1"/>
  <c r="U79" i="10"/>
  <c r="N79" i="10"/>
  <c r="N43" i="15" s="1"/>
  <c r="I79" i="10"/>
  <c r="I43" i="15" s="1"/>
  <c r="D79" i="10"/>
  <c r="M66" i="10"/>
  <c r="M34" i="15" s="1"/>
  <c r="J62" i="10"/>
  <c r="J33" i="15" s="1"/>
  <c r="F62" i="10"/>
  <c r="F33" i="15" s="1"/>
  <c r="K68" i="10"/>
  <c r="AD59" i="10"/>
  <c r="AD62" i="10" s="1"/>
  <c r="AD33" i="15" s="1"/>
  <c r="AA59" i="10"/>
  <c r="AA62" i="10" s="1"/>
  <c r="AA33" i="15" s="1"/>
  <c r="P59" i="10"/>
  <c r="P62" i="10" s="1"/>
  <c r="P33" i="15" s="1"/>
  <c r="P32" i="15" s="1"/>
  <c r="P31" i="15" s="1"/>
  <c r="M59" i="10"/>
  <c r="M62" i="10" s="1"/>
  <c r="M33" i="15" s="1"/>
  <c r="M32" i="15" s="1"/>
  <c r="M31" i="15" s="1"/>
  <c r="AB59" i="10"/>
  <c r="AB62" i="10" s="1"/>
  <c r="AB33" i="15" s="1"/>
  <c r="N59" i="10"/>
  <c r="N62" i="10" s="1"/>
  <c r="N33" i="15" s="1"/>
  <c r="Y64" i="10"/>
  <c r="Y66" i="10" s="1"/>
  <c r="Y34" i="15" s="1"/>
  <c r="Y32" i="15" s="1"/>
  <c r="Y31" i="15" s="1"/>
  <c r="U64" i="10"/>
  <c r="U66" i="10" s="1"/>
  <c r="I64" i="10"/>
  <c r="I66" i="10" s="1"/>
  <c r="I34" i="15" s="1"/>
  <c r="D64" i="10"/>
  <c r="D66" i="10" s="1"/>
  <c r="D34" i="15" s="1"/>
  <c r="AD64" i="10"/>
  <c r="AD66" i="10" s="1"/>
  <c r="AD34" i="15" s="1"/>
  <c r="X64" i="10"/>
  <c r="X66" i="10" s="1"/>
  <c r="X34" i="15" s="1"/>
  <c r="T64" i="10"/>
  <c r="T66" i="10" s="1"/>
  <c r="T34" i="15" s="1"/>
  <c r="H64" i="10"/>
  <c r="H66" i="10" s="1"/>
  <c r="H34" i="15" s="1"/>
  <c r="AB64" i="10"/>
  <c r="AB66" i="10" s="1"/>
  <c r="AB34" i="15" s="1"/>
  <c r="W64" i="10"/>
  <c r="W66" i="10" s="1"/>
  <c r="W34" i="15" s="1"/>
  <c r="R64" i="10"/>
  <c r="R66" i="10" s="1"/>
  <c r="R34" i="15" s="1"/>
  <c r="K64" i="10"/>
  <c r="K66" i="10" s="1"/>
  <c r="K34" i="15" s="1"/>
  <c r="G64" i="10"/>
  <c r="G66" i="10" s="1"/>
  <c r="G34" i="15" s="1"/>
  <c r="AA64" i="10"/>
  <c r="AA66" i="10" s="1"/>
  <c r="AA34" i="15" s="1"/>
  <c r="V64" i="10"/>
  <c r="V66" i="10" s="1"/>
  <c r="V34" i="15" s="1"/>
  <c r="J64" i="10"/>
  <c r="J66" i="10" s="1"/>
  <c r="J34" i="15" s="1"/>
  <c r="F64" i="10"/>
  <c r="F66" i="10" s="1"/>
  <c r="F34" i="15" s="1"/>
  <c r="AB34" i="10"/>
  <c r="AB36" i="10" s="1"/>
  <c r="AB19" i="15" s="1"/>
  <c r="AB18" i="15" s="1"/>
  <c r="G34" i="10"/>
  <c r="G36" i="10" s="1"/>
  <c r="G19" i="15" s="1"/>
  <c r="G18" i="15" s="1"/>
  <c r="AA34" i="10"/>
  <c r="AA36" i="10" s="1"/>
  <c r="AA19" i="15" s="1"/>
  <c r="AA18" i="15" s="1"/>
  <c r="V34" i="10"/>
  <c r="V36" i="10" s="1"/>
  <c r="V19" i="15" s="1"/>
  <c r="V18" i="15" s="1"/>
  <c r="P34" i="10"/>
  <c r="J34" i="10"/>
  <c r="J36" i="10" s="1"/>
  <c r="J19" i="15" s="1"/>
  <c r="J18" i="15" s="1"/>
  <c r="F34" i="10"/>
  <c r="F36" i="10" s="1"/>
  <c r="F19" i="15" s="1"/>
  <c r="F18" i="15" s="1"/>
  <c r="U34" i="10"/>
  <c r="U36" i="10" s="1"/>
  <c r="N34" i="10"/>
  <c r="AD34" i="10"/>
  <c r="AD36" i="10" s="1"/>
  <c r="AD19" i="15" s="1"/>
  <c r="AD18" i="15" s="1"/>
  <c r="X34" i="10"/>
  <c r="X36" i="10" s="1"/>
  <c r="X19" i="15" s="1"/>
  <c r="X18" i="15" s="1"/>
  <c r="T34" i="10"/>
  <c r="T36" i="10" s="1"/>
  <c r="T19" i="15" s="1"/>
  <c r="T18" i="15" s="1"/>
  <c r="M34" i="10"/>
  <c r="M36" i="10" s="1"/>
  <c r="M19" i="15" s="1"/>
  <c r="M18" i="15" s="1"/>
  <c r="H34" i="10"/>
  <c r="P68" i="10"/>
  <c r="F68" i="10"/>
  <c r="AD68" i="10"/>
  <c r="X68" i="10"/>
  <c r="T68" i="10"/>
  <c r="M68" i="10"/>
  <c r="H68" i="10"/>
  <c r="G68" i="10"/>
  <c r="AB68" i="10"/>
  <c r="W68" i="10"/>
  <c r="R68" i="10"/>
  <c r="J68" i="10"/>
  <c r="AA68" i="10"/>
  <c r="N68" i="10"/>
  <c r="Y68" i="10"/>
  <c r="U68" i="10"/>
  <c r="D68" i="10"/>
  <c r="D17" i="10"/>
  <c r="F17" i="10"/>
  <c r="G17" i="10"/>
  <c r="H17" i="10"/>
  <c r="I17" i="10"/>
  <c r="J17" i="10"/>
  <c r="K17" i="10"/>
  <c r="M17" i="10"/>
  <c r="N17" i="10"/>
  <c r="P17" i="10"/>
  <c r="R17" i="10"/>
  <c r="U17" i="10"/>
  <c r="V17" i="10"/>
  <c r="W17" i="10"/>
  <c r="X17" i="10"/>
  <c r="Y17" i="10"/>
  <c r="AA17" i="10"/>
  <c r="AB17" i="10"/>
  <c r="AD17" i="10"/>
  <c r="D16" i="10"/>
  <c r="F16" i="10"/>
  <c r="G16" i="10"/>
  <c r="H16" i="10"/>
  <c r="I16" i="10"/>
  <c r="J16" i="10"/>
  <c r="K16" i="10"/>
  <c r="M16" i="10"/>
  <c r="N16" i="10"/>
  <c r="P16" i="10"/>
  <c r="R16" i="10"/>
  <c r="U16" i="10"/>
  <c r="V16" i="10"/>
  <c r="W16" i="10"/>
  <c r="X16" i="10"/>
  <c r="Y16" i="10"/>
  <c r="AA16" i="10"/>
  <c r="AB16" i="10"/>
  <c r="AD16" i="10"/>
  <c r="D15" i="10"/>
  <c r="F15" i="10"/>
  <c r="G15" i="10"/>
  <c r="H15" i="10"/>
  <c r="I15" i="10"/>
  <c r="J15" i="10"/>
  <c r="K15" i="10"/>
  <c r="M15" i="10"/>
  <c r="N15" i="10"/>
  <c r="P15" i="10"/>
  <c r="R15" i="10"/>
  <c r="U15" i="10"/>
  <c r="V15" i="10"/>
  <c r="W15" i="10"/>
  <c r="X15" i="10"/>
  <c r="Y15" i="10"/>
  <c r="AA15" i="10"/>
  <c r="AB15" i="10"/>
  <c r="AD15" i="10"/>
  <c r="D14" i="10"/>
  <c r="F14" i="10"/>
  <c r="G14" i="10"/>
  <c r="H14" i="10"/>
  <c r="I14" i="10"/>
  <c r="J14" i="10"/>
  <c r="K14" i="10"/>
  <c r="M14" i="10"/>
  <c r="N14" i="10"/>
  <c r="P14" i="10"/>
  <c r="R14" i="10"/>
  <c r="U14" i="10"/>
  <c r="V14" i="10"/>
  <c r="W14" i="10"/>
  <c r="X14" i="10"/>
  <c r="Y14" i="10"/>
  <c r="AA14" i="10"/>
  <c r="AB14" i="10"/>
  <c r="AD14" i="10"/>
  <c r="D13" i="10"/>
  <c r="F13" i="10"/>
  <c r="G13" i="10"/>
  <c r="H13" i="10"/>
  <c r="I13" i="10"/>
  <c r="J13" i="10"/>
  <c r="K13" i="10"/>
  <c r="M13" i="10"/>
  <c r="N13" i="10"/>
  <c r="P13" i="10"/>
  <c r="R13" i="10"/>
  <c r="T10" i="15"/>
  <c r="U13" i="10"/>
  <c r="V13" i="10"/>
  <c r="W13" i="10"/>
  <c r="X13" i="10"/>
  <c r="Y13" i="10"/>
  <c r="AA13" i="10"/>
  <c r="AB13" i="10"/>
  <c r="AD13" i="10"/>
  <c r="D11" i="10"/>
  <c r="F11" i="10"/>
  <c r="G11" i="10"/>
  <c r="H11" i="10"/>
  <c r="I11" i="10"/>
  <c r="J11" i="10"/>
  <c r="K11" i="10"/>
  <c r="M11" i="10"/>
  <c r="N11" i="10"/>
  <c r="P11" i="10"/>
  <c r="R11" i="10"/>
  <c r="U11" i="10"/>
  <c r="V11" i="10"/>
  <c r="W11" i="10"/>
  <c r="X11" i="10"/>
  <c r="Y11" i="10"/>
  <c r="AA11" i="10"/>
  <c r="AB11" i="10"/>
  <c r="AD11" i="10"/>
  <c r="D10" i="10"/>
  <c r="F10" i="10"/>
  <c r="G10" i="10"/>
  <c r="H10" i="10"/>
  <c r="I10" i="10"/>
  <c r="J10" i="10"/>
  <c r="K10" i="10"/>
  <c r="M10" i="10"/>
  <c r="N10" i="10"/>
  <c r="P10" i="10"/>
  <c r="R10" i="10"/>
  <c r="U10" i="10"/>
  <c r="V10" i="10"/>
  <c r="W10" i="10"/>
  <c r="X10" i="10"/>
  <c r="Y10" i="10"/>
  <c r="AA10" i="10"/>
  <c r="AB10" i="10"/>
  <c r="AD10" i="10"/>
  <c r="F32" i="15" l="1"/>
  <c r="F31" i="15" s="1"/>
  <c r="G32" i="15"/>
  <c r="G31" i="15" s="1"/>
  <c r="D32" i="15"/>
  <c r="D31" i="15" s="1"/>
  <c r="J32" i="15"/>
  <c r="J31" i="15" s="1"/>
  <c r="K32" i="15"/>
  <c r="K31" i="15" s="1"/>
  <c r="N32" i="15"/>
  <c r="N31" i="15" s="1"/>
  <c r="I32" i="15"/>
  <c r="I31" i="15" s="1"/>
  <c r="H32" i="15"/>
  <c r="H31" i="15" s="1"/>
  <c r="Y18" i="10"/>
  <c r="Y10" i="15" s="1"/>
  <c r="U18" i="10"/>
  <c r="U10" i="15" s="1"/>
  <c r="N18" i="10"/>
  <c r="N10" i="15" s="1"/>
  <c r="I18" i="10"/>
  <c r="I10" i="15" s="1"/>
  <c r="D18" i="10"/>
  <c r="D10" i="15" s="1"/>
  <c r="AB18" i="10"/>
  <c r="AB10" i="15" s="1"/>
  <c r="W18" i="10"/>
  <c r="W10" i="15" s="1"/>
  <c r="K18" i="10"/>
  <c r="K10" i="15" s="1"/>
  <c r="G18" i="10"/>
  <c r="G10" i="15" s="1"/>
  <c r="F42" i="15"/>
  <c r="F41" i="15" s="1"/>
  <c r="AD18" i="10"/>
  <c r="AD10" i="15" s="1"/>
  <c r="X18" i="10"/>
  <c r="X10" i="15" s="1"/>
  <c r="M18" i="10"/>
  <c r="M10" i="15" s="1"/>
  <c r="H18" i="10"/>
  <c r="H10" i="15" s="1"/>
  <c r="AA18" i="10"/>
  <c r="AA10" i="15" s="1"/>
  <c r="V18" i="10"/>
  <c r="V10" i="15" s="1"/>
  <c r="P18" i="10"/>
  <c r="P10" i="15" s="1"/>
  <c r="J18" i="10"/>
  <c r="J10" i="15" s="1"/>
  <c r="F18" i="10"/>
  <c r="F10" i="15" s="1"/>
  <c r="T42" i="15"/>
  <c r="T41" i="15" s="1"/>
  <c r="R18" i="10"/>
  <c r="R10" i="15" s="1"/>
  <c r="G42" i="15"/>
  <c r="G41" i="15" s="1"/>
  <c r="Y42" i="15"/>
  <c r="Y41" i="15" s="1"/>
  <c r="T32" i="15"/>
  <c r="T31" i="15" s="1"/>
  <c r="R42" i="15"/>
  <c r="R41" i="15" s="1"/>
  <c r="J42" i="15"/>
  <c r="J41" i="15" s="1"/>
  <c r="K42" i="15"/>
  <c r="K41" i="15" s="1"/>
  <c r="AB32" i="15"/>
  <c r="AB31" i="15" s="1"/>
  <c r="AD32" i="15"/>
  <c r="AD31" i="15" s="1"/>
  <c r="M42" i="15"/>
  <c r="M41" i="15" s="1"/>
  <c r="X32" i="15"/>
  <c r="X31" i="15" s="1"/>
  <c r="X42" i="15"/>
  <c r="X41" i="15" s="1"/>
  <c r="AA42" i="15"/>
  <c r="AA41" i="15" s="1"/>
  <c r="AB42" i="15"/>
  <c r="AB41" i="15" s="1"/>
  <c r="Q66" i="10"/>
  <c r="Q34" i="15" s="1"/>
  <c r="U34" i="15"/>
  <c r="U32" i="15" s="1"/>
  <c r="U31" i="15" s="1"/>
  <c r="Q36" i="10"/>
  <c r="Q19" i="15" s="1"/>
  <c r="Q18" i="15" s="1"/>
  <c r="U19" i="15"/>
  <c r="U18" i="15" s="1"/>
  <c r="C66" i="10"/>
  <c r="C34" i="15" s="1"/>
  <c r="D43" i="15"/>
  <c r="C79" i="10"/>
  <c r="C43" i="15" s="1"/>
  <c r="C62" i="10"/>
  <c r="C33" i="15" s="1"/>
  <c r="AD42" i="15"/>
  <c r="AD41" i="15" s="1"/>
  <c r="I42" i="15"/>
  <c r="I41" i="15" s="1"/>
  <c r="D45" i="15"/>
  <c r="C84" i="10"/>
  <c r="C45" i="15" s="1"/>
  <c r="V32" i="15"/>
  <c r="V31" i="15" s="1"/>
  <c r="P42" i="15"/>
  <c r="P41" i="15" s="1"/>
  <c r="R33" i="15"/>
  <c r="R32" i="15" s="1"/>
  <c r="R31" i="15" s="1"/>
  <c r="Q62" i="10"/>
  <c r="Q33" i="15" s="1"/>
  <c r="Q79" i="10"/>
  <c r="Q43" i="15" s="1"/>
  <c r="U43" i="15"/>
  <c r="Q84" i="10"/>
  <c r="Q45" i="15" s="1"/>
  <c r="U45" i="15"/>
  <c r="AA32" i="15"/>
  <c r="AA31" i="15" s="1"/>
  <c r="N42" i="15"/>
  <c r="N41" i="15" s="1"/>
  <c r="V42" i="15"/>
  <c r="V41" i="15" s="1"/>
  <c r="W32" i="15"/>
  <c r="W31" i="15" s="1"/>
  <c r="H42" i="15"/>
  <c r="H41" i="15" s="1"/>
  <c r="N36" i="10"/>
  <c r="N19" i="15" s="1"/>
  <c r="N18" i="15" s="1"/>
  <c r="P36" i="10"/>
  <c r="P19" i="15" s="1"/>
  <c r="P18" i="15" s="1"/>
  <c r="H36" i="10"/>
  <c r="H19" i="15" s="1"/>
  <c r="H18" i="15" s="1"/>
  <c r="U9" i="10"/>
  <c r="U12" i="10" s="1"/>
  <c r="U9" i="15" s="1"/>
  <c r="D9" i="10"/>
  <c r="R9" i="10"/>
  <c r="R12" i="10" s="1"/>
  <c r="G9" i="10"/>
  <c r="Y9" i="10"/>
  <c r="Y12" i="10" s="1"/>
  <c r="Y9" i="15" s="1"/>
  <c r="I9" i="10"/>
  <c r="AB9" i="10"/>
  <c r="AB12" i="10" s="1"/>
  <c r="AB9" i="15" s="1"/>
  <c r="AB8" i="15" s="1"/>
  <c r="AB7" i="15" s="1"/>
  <c r="W9" i="10"/>
  <c r="W12" i="10" s="1"/>
  <c r="W9" i="15" s="1"/>
  <c r="K9" i="10"/>
  <c r="AA9" i="10"/>
  <c r="AA12" i="10" s="1"/>
  <c r="AA9" i="15" s="1"/>
  <c r="V9" i="10"/>
  <c r="V12" i="10" s="1"/>
  <c r="V9" i="15" s="1"/>
  <c r="P9" i="10"/>
  <c r="J9" i="10"/>
  <c r="F9" i="10"/>
  <c r="N9" i="10"/>
  <c r="AD9" i="10"/>
  <c r="AD12" i="10" s="1"/>
  <c r="AD9" i="15" s="1"/>
  <c r="X9" i="10"/>
  <c r="X12" i="10" s="1"/>
  <c r="X9" i="15" s="1"/>
  <c r="T9" i="15"/>
  <c r="T8" i="15" s="1"/>
  <c r="T7" i="15" s="1"/>
  <c r="M9" i="10"/>
  <c r="H9" i="10"/>
  <c r="D255" i="2"/>
  <c r="D70" i="8" s="1"/>
  <c r="F255" i="2"/>
  <c r="F70" i="8" s="1"/>
  <c r="G255" i="2"/>
  <c r="G70" i="8" s="1"/>
  <c r="H255" i="2"/>
  <c r="H70" i="8" s="1"/>
  <c r="I255" i="2"/>
  <c r="I70" i="8" s="1"/>
  <c r="K255" i="2"/>
  <c r="K70" i="8" s="1"/>
  <c r="L255" i="2"/>
  <c r="L70" i="8" s="1"/>
  <c r="N255" i="2"/>
  <c r="N70" i="8" s="1"/>
  <c r="O255" i="2"/>
  <c r="O70" i="8" s="1"/>
  <c r="D252" i="2"/>
  <c r="D69" i="8" s="1"/>
  <c r="F252" i="2"/>
  <c r="F69" i="8" s="1"/>
  <c r="G252" i="2"/>
  <c r="G69" i="8" s="1"/>
  <c r="H252" i="2"/>
  <c r="H69" i="8" s="1"/>
  <c r="I252" i="2"/>
  <c r="I69" i="8" s="1"/>
  <c r="K252" i="2"/>
  <c r="K69" i="8" s="1"/>
  <c r="L252" i="2"/>
  <c r="L69" i="8" s="1"/>
  <c r="N252" i="2"/>
  <c r="N69" i="8" s="1"/>
  <c r="O252" i="2"/>
  <c r="O69" i="8" s="1"/>
  <c r="D250" i="2"/>
  <c r="D68" i="8" s="1"/>
  <c r="F250" i="2"/>
  <c r="F68" i="8" s="1"/>
  <c r="G250" i="2"/>
  <c r="G68" i="8" s="1"/>
  <c r="H250" i="2"/>
  <c r="H68" i="8" s="1"/>
  <c r="I68" i="8"/>
  <c r="K250" i="2"/>
  <c r="K68" i="8" s="1"/>
  <c r="L250" i="2"/>
  <c r="L68" i="8" s="1"/>
  <c r="N250" i="2"/>
  <c r="N68" i="8" s="1"/>
  <c r="O250" i="2"/>
  <c r="O68" i="8" s="1"/>
  <c r="G243" i="2"/>
  <c r="G67" i="8" s="1"/>
  <c r="H243" i="2"/>
  <c r="H67" i="8" s="1"/>
  <c r="K243" i="2"/>
  <c r="K67" i="8" s="1"/>
  <c r="L243" i="2"/>
  <c r="L67" i="8" s="1"/>
  <c r="N243" i="2"/>
  <c r="N67" i="8" s="1"/>
  <c r="O243" i="2"/>
  <c r="O67" i="8" s="1"/>
  <c r="D240" i="2"/>
  <c r="D66" i="8" s="1"/>
  <c r="G240" i="2"/>
  <c r="G66" i="8" s="1"/>
  <c r="H240" i="2"/>
  <c r="H66" i="8" s="1"/>
  <c r="K240" i="2"/>
  <c r="K66" i="8" s="1"/>
  <c r="D237" i="2"/>
  <c r="D65" i="8" s="1"/>
  <c r="G237" i="2"/>
  <c r="G65" i="8" s="1"/>
  <c r="H237" i="2"/>
  <c r="H65" i="8" s="1"/>
  <c r="K237" i="2"/>
  <c r="K65" i="8" s="1"/>
  <c r="L237" i="2"/>
  <c r="L65" i="8" s="1"/>
  <c r="O237" i="2"/>
  <c r="O65" i="8" s="1"/>
  <c r="D231" i="2"/>
  <c r="D62" i="8" s="1"/>
  <c r="F231" i="2"/>
  <c r="F62" i="8" s="1"/>
  <c r="G231" i="2"/>
  <c r="G62" i="8" s="1"/>
  <c r="H231" i="2"/>
  <c r="H62" i="8" s="1"/>
  <c r="I231" i="2"/>
  <c r="I62" i="8" s="1"/>
  <c r="K231" i="2"/>
  <c r="K62" i="8" s="1"/>
  <c r="L231" i="2"/>
  <c r="L62" i="8" s="1"/>
  <c r="N231" i="2"/>
  <c r="N62" i="8" s="1"/>
  <c r="O231" i="2"/>
  <c r="O62" i="8" s="1"/>
  <c r="D229" i="2"/>
  <c r="D61" i="8" s="1"/>
  <c r="F229" i="2"/>
  <c r="F61" i="8" s="1"/>
  <c r="G229" i="2"/>
  <c r="G61" i="8" s="1"/>
  <c r="H229" i="2"/>
  <c r="H61" i="8" s="1"/>
  <c r="I229" i="2"/>
  <c r="I61" i="8" s="1"/>
  <c r="K229" i="2"/>
  <c r="K61" i="8" s="1"/>
  <c r="L229" i="2"/>
  <c r="L61" i="8" s="1"/>
  <c r="N229" i="2"/>
  <c r="N61" i="8" s="1"/>
  <c r="O229" i="2"/>
  <c r="O61" i="8" s="1"/>
  <c r="D224" i="2"/>
  <c r="D60" i="8" s="1"/>
  <c r="F224" i="2"/>
  <c r="F60" i="8" s="1"/>
  <c r="G224" i="2"/>
  <c r="G60" i="8" s="1"/>
  <c r="H224" i="2"/>
  <c r="H60" i="8" s="1"/>
  <c r="I224" i="2"/>
  <c r="I60" i="8" s="1"/>
  <c r="K224" i="2"/>
  <c r="K60" i="8" s="1"/>
  <c r="L224" i="2"/>
  <c r="L60" i="8" s="1"/>
  <c r="N224" i="2"/>
  <c r="N60" i="8" s="1"/>
  <c r="O224" i="2"/>
  <c r="O60" i="8" s="1"/>
  <c r="D220" i="2"/>
  <c r="D59" i="8" s="1"/>
  <c r="F220" i="2"/>
  <c r="F59" i="8" s="1"/>
  <c r="G220" i="2"/>
  <c r="G59" i="8" s="1"/>
  <c r="H220" i="2"/>
  <c r="H59" i="8" s="1"/>
  <c r="I220" i="2"/>
  <c r="I59" i="8" s="1"/>
  <c r="K220" i="2"/>
  <c r="K59" i="8" s="1"/>
  <c r="L220" i="2"/>
  <c r="L59" i="8" s="1"/>
  <c r="N220" i="2"/>
  <c r="N59" i="8" s="1"/>
  <c r="O220" i="2"/>
  <c r="O59" i="8" s="1"/>
  <c r="D218" i="2"/>
  <c r="D58" i="8" s="1"/>
  <c r="F218" i="2"/>
  <c r="F58" i="8" s="1"/>
  <c r="G218" i="2"/>
  <c r="G58" i="8" s="1"/>
  <c r="H218" i="2"/>
  <c r="H58" i="8" s="1"/>
  <c r="I218" i="2"/>
  <c r="I58" i="8" s="1"/>
  <c r="K218" i="2"/>
  <c r="K58" i="8" s="1"/>
  <c r="L218" i="2"/>
  <c r="L58" i="8" s="1"/>
  <c r="N218" i="2"/>
  <c r="N58" i="8" s="1"/>
  <c r="O218" i="2"/>
  <c r="O58" i="8" s="1"/>
  <c r="D197" i="2"/>
  <c r="D54" i="8" s="1"/>
  <c r="F197" i="2"/>
  <c r="F54" i="8" s="1"/>
  <c r="G197" i="2"/>
  <c r="G54" i="8" s="1"/>
  <c r="H197" i="2"/>
  <c r="H54" i="8" s="1"/>
  <c r="I197" i="2"/>
  <c r="I54" i="8" s="1"/>
  <c r="K197" i="2"/>
  <c r="K54" i="8" s="1"/>
  <c r="L197" i="2"/>
  <c r="L54" i="8" s="1"/>
  <c r="N197" i="2"/>
  <c r="N54" i="8" s="1"/>
  <c r="O197" i="2"/>
  <c r="O54" i="8" s="1"/>
  <c r="D193" i="2"/>
  <c r="D53" i="8" s="1"/>
  <c r="F193" i="2"/>
  <c r="F53" i="8" s="1"/>
  <c r="G193" i="2"/>
  <c r="G53" i="8" s="1"/>
  <c r="H193" i="2"/>
  <c r="H53" i="8" s="1"/>
  <c r="I193" i="2"/>
  <c r="I53" i="8" s="1"/>
  <c r="K193" i="2"/>
  <c r="K53" i="8" s="1"/>
  <c r="L193" i="2"/>
  <c r="L53" i="8" s="1"/>
  <c r="N193" i="2"/>
  <c r="N53" i="8" s="1"/>
  <c r="O193" i="2"/>
  <c r="O53" i="8" s="1"/>
  <c r="D186" i="2"/>
  <c r="D50" i="8" s="1"/>
  <c r="F186" i="2"/>
  <c r="F50" i="8" s="1"/>
  <c r="H186" i="2"/>
  <c r="H50" i="8" s="1"/>
  <c r="K186" i="2"/>
  <c r="K50" i="8" s="1"/>
  <c r="N186" i="2"/>
  <c r="N50" i="8" s="1"/>
  <c r="O186" i="2"/>
  <c r="O50" i="8" s="1"/>
  <c r="F26" i="8"/>
  <c r="G26" i="8"/>
  <c r="H26" i="8"/>
  <c r="D95" i="2"/>
  <c r="D22" i="8" s="1"/>
  <c r="F95" i="2"/>
  <c r="F22" i="8" s="1"/>
  <c r="G95" i="2"/>
  <c r="G22" i="8" s="1"/>
  <c r="H95" i="2"/>
  <c r="H22" i="8" s="1"/>
  <c r="I95" i="2"/>
  <c r="I22" i="8" s="1"/>
  <c r="K95" i="2"/>
  <c r="K22" i="8" s="1"/>
  <c r="L95" i="2"/>
  <c r="L22" i="8" s="1"/>
  <c r="N95" i="2"/>
  <c r="N22" i="8" s="1"/>
  <c r="O95" i="2"/>
  <c r="O22" i="8" s="1"/>
  <c r="D93" i="2"/>
  <c r="F93" i="2"/>
  <c r="F21" i="8" s="1"/>
  <c r="G93" i="2"/>
  <c r="G21" i="8" s="1"/>
  <c r="H93" i="2"/>
  <c r="H21" i="8" s="1"/>
  <c r="I93" i="2"/>
  <c r="K93" i="2"/>
  <c r="K21" i="8" s="1"/>
  <c r="L93" i="2"/>
  <c r="L21" i="8" s="1"/>
  <c r="N93" i="2"/>
  <c r="N21" i="8" s="1"/>
  <c r="O93" i="2"/>
  <c r="O21" i="8" s="1"/>
  <c r="L49" i="8" l="1"/>
  <c r="O49" i="8"/>
  <c r="N49" i="8"/>
  <c r="Y8" i="15"/>
  <c r="V8" i="15"/>
  <c r="X8" i="15"/>
  <c r="U8" i="15"/>
  <c r="U7" i="15" s="1"/>
  <c r="AD8" i="15"/>
  <c r="W8" i="15"/>
  <c r="AA8" i="15"/>
  <c r="C18" i="10"/>
  <c r="C10" i="15" s="1"/>
  <c r="C32" i="15"/>
  <c r="C31" i="15" s="1"/>
  <c r="I21" i="8"/>
  <c r="I20" i="8" s="1"/>
  <c r="I91" i="2"/>
  <c r="D21" i="8"/>
  <c r="D20" i="8" s="1"/>
  <c r="D91" i="2"/>
  <c r="T50" i="15"/>
  <c r="L233" i="2"/>
  <c r="L232" i="2" s="1"/>
  <c r="AB50" i="15"/>
  <c r="U42" i="15"/>
  <c r="U41" i="15" s="1"/>
  <c r="Q32" i="15"/>
  <c r="Q31" i="15" s="1"/>
  <c r="D42" i="15"/>
  <c r="D41" i="15" s="1"/>
  <c r="R9" i="15"/>
  <c r="R8" i="15" s="1"/>
  <c r="Q12" i="10"/>
  <c r="Q9" i="15" s="1"/>
  <c r="C36" i="10"/>
  <c r="C19" i="15" s="1"/>
  <c r="C18" i="15" s="1"/>
  <c r="F12" i="10"/>
  <c r="AA89" i="10"/>
  <c r="I12" i="10"/>
  <c r="D12" i="10"/>
  <c r="H12" i="10"/>
  <c r="H9" i="15" s="1"/>
  <c r="H8" i="15" s="1"/>
  <c r="AD89" i="10"/>
  <c r="J12" i="10"/>
  <c r="K12" i="10"/>
  <c r="Y89" i="10"/>
  <c r="G12" i="10"/>
  <c r="U89" i="10"/>
  <c r="M12" i="10"/>
  <c r="N12" i="10"/>
  <c r="P12" i="10"/>
  <c r="W89" i="10"/>
  <c r="R89" i="10"/>
  <c r="T89" i="10"/>
  <c r="V89" i="10"/>
  <c r="AB89" i="10"/>
  <c r="O183" i="2"/>
  <c r="H49" i="8"/>
  <c r="H183" i="2"/>
  <c r="N183" i="2"/>
  <c r="G49" i="8"/>
  <c r="G183" i="2"/>
  <c r="L183" i="2"/>
  <c r="F49" i="8"/>
  <c r="F183" i="2"/>
  <c r="K49" i="8"/>
  <c r="K183" i="2"/>
  <c r="D49" i="8"/>
  <c r="D183" i="2"/>
  <c r="I49" i="8"/>
  <c r="I183" i="2"/>
  <c r="L57" i="8"/>
  <c r="G57" i="8"/>
  <c r="K57" i="8"/>
  <c r="F57" i="8"/>
  <c r="O57" i="8"/>
  <c r="I57" i="8"/>
  <c r="D57" i="8"/>
  <c r="N57" i="8"/>
  <c r="H57" i="8"/>
  <c r="C237" i="2"/>
  <c r="L99" i="2"/>
  <c r="G99" i="2"/>
  <c r="G23" i="8" s="1"/>
  <c r="G20" i="8" s="1"/>
  <c r="K99" i="2"/>
  <c r="F99" i="2"/>
  <c r="O99" i="2"/>
  <c r="N99" i="2"/>
  <c r="H99" i="2"/>
  <c r="H23" i="8" s="1"/>
  <c r="H20" i="8" s="1"/>
  <c r="C26" i="8"/>
  <c r="C186" i="2"/>
  <c r="N91" i="2"/>
  <c r="K91" i="2"/>
  <c r="H91" i="2"/>
  <c r="F91" i="2"/>
  <c r="N216" i="2"/>
  <c r="K216" i="2"/>
  <c r="H216" i="2"/>
  <c r="F216" i="2"/>
  <c r="N233" i="2"/>
  <c r="N232" i="2" s="1"/>
  <c r="K233" i="2"/>
  <c r="K232" i="2" s="1"/>
  <c r="H233" i="2"/>
  <c r="H232" i="2" s="1"/>
  <c r="F233" i="2"/>
  <c r="F232" i="2" s="1"/>
  <c r="O91" i="2"/>
  <c r="L91" i="2"/>
  <c r="G91" i="2"/>
  <c r="O216" i="2"/>
  <c r="L216" i="2"/>
  <c r="I216" i="2"/>
  <c r="G216" i="2"/>
  <c r="D216" i="2"/>
  <c r="O233" i="2"/>
  <c r="O232" i="2" s="1"/>
  <c r="I233" i="2"/>
  <c r="I232" i="2" s="1"/>
  <c r="G233" i="2"/>
  <c r="G232" i="2" s="1"/>
  <c r="D233" i="2"/>
  <c r="D232" i="2" s="1"/>
  <c r="C9" i="2"/>
  <c r="R7" i="15" l="1"/>
  <c r="R50" i="15" s="1"/>
  <c r="W7" i="15"/>
  <c r="W50" i="15" s="1"/>
  <c r="V7" i="15"/>
  <c r="V50" i="15" s="1"/>
  <c r="H7" i="15"/>
  <c r="H50" i="15" s="1"/>
  <c r="AA7" i="15"/>
  <c r="AA50" i="15" s="1"/>
  <c r="AD7" i="15"/>
  <c r="AD50" i="15" s="1"/>
  <c r="X7" i="15"/>
  <c r="X50" i="15" s="1"/>
  <c r="Y7" i="15"/>
  <c r="Y50" i="15" s="1"/>
  <c r="L48" i="8"/>
  <c r="K23" i="8"/>
  <c r="K20" i="8" s="1"/>
  <c r="N23" i="8"/>
  <c r="N20" i="8" s="1"/>
  <c r="N48" i="8"/>
  <c r="O23" i="8"/>
  <c r="O20" i="8" s="1"/>
  <c r="L23" i="8"/>
  <c r="L20" i="8" s="1"/>
  <c r="O48" i="8"/>
  <c r="U50" i="15"/>
  <c r="M89" i="10"/>
  <c r="M9" i="15"/>
  <c r="M8" i="15" s="1"/>
  <c r="D89" i="10"/>
  <c r="D9" i="15"/>
  <c r="D8" i="15" s="1"/>
  <c r="I89" i="10"/>
  <c r="I9" i="15"/>
  <c r="I8" i="15" s="1"/>
  <c r="N89" i="10"/>
  <c r="N9" i="15"/>
  <c r="N8" i="15" s="1"/>
  <c r="F89" i="10"/>
  <c r="F9" i="15"/>
  <c r="F8" i="15" s="1"/>
  <c r="K89" i="10"/>
  <c r="K9" i="15"/>
  <c r="K8" i="15" s="1"/>
  <c r="J9" i="15"/>
  <c r="J8" i="15" s="1"/>
  <c r="P89" i="10"/>
  <c r="P9" i="15"/>
  <c r="P8" i="15" s="1"/>
  <c r="G89" i="10"/>
  <c r="G9" i="15"/>
  <c r="G8" i="15" s="1"/>
  <c r="H89" i="10"/>
  <c r="C12" i="10"/>
  <c r="C9" i="15" s="1"/>
  <c r="C8" i="15" s="1"/>
  <c r="C7" i="15" s="1"/>
  <c r="K64" i="8"/>
  <c r="K63" i="8" s="1"/>
  <c r="O64" i="8"/>
  <c r="O63" i="8" s="1"/>
  <c r="G64" i="8"/>
  <c r="G63" i="8" s="1"/>
  <c r="I64" i="8"/>
  <c r="I63" i="8" s="1"/>
  <c r="H64" i="8"/>
  <c r="H63" i="8" s="1"/>
  <c r="L64" i="8"/>
  <c r="L63" i="8" s="1"/>
  <c r="F64" i="8"/>
  <c r="F63" i="8" s="1"/>
  <c r="N64" i="8"/>
  <c r="N63" i="8" s="1"/>
  <c r="D64" i="8"/>
  <c r="D63" i="8" s="1"/>
  <c r="T26" i="8"/>
  <c r="S26" i="8"/>
  <c r="F23" i="8"/>
  <c r="F20" i="8" s="1"/>
  <c r="C99" i="2"/>
  <c r="C23" i="8" s="1"/>
  <c r="F57" i="2"/>
  <c r="F19" i="8" s="1"/>
  <c r="G19" i="8"/>
  <c r="H19" i="8"/>
  <c r="D49" i="2"/>
  <c r="D16" i="8" s="1"/>
  <c r="F49" i="2"/>
  <c r="F16" i="8" s="1"/>
  <c r="G49" i="2"/>
  <c r="H49" i="2"/>
  <c r="H16" i="8" s="1"/>
  <c r="I16" i="8"/>
  <c r="K49" i="2"/>
  <c r="K16" i="8" s="1"/>
  <c r="L49" i="2"/>
  <c r="L16" i="8" s="1"/>
  <c r="N49" i="2"/>
  <c r="N16" i="8" s="1"/>
  <c r="O49" i="2"/>
  <c r="O16" i="8" s="1"/>
  <c r="D41" i="2"/>
  <c r="D15" i="8" s="1"/>
  <c r="F41" i="2"/>
  <c r="F15" i="8" s="1"/>
  <c r="G41" i="2"/>
  <c r="G15" i="8" s="1"/>
  <c r="H41" i="2"/>
  <c r="H15" i="8" s="1"/>
  <c r="I41" i="2"/>
  <c r="I15" i="8" s="1"/>
  <c r="K41" i="2"/>
  <c r="K15" i="8" s="1"/>
  <c r="L41" i="2"/>
  <c r="L15" i="8" s="1"/>
  <c r="N41" i="2"/>
  <c r="N15" i="8" s="1"/>
  <c r="O41" i="2"/>
  <c r="O15" i="8" s="1"/>
  <c r="D39" i="2"/>
  <c r="D14" i="8" s="1"/>
  <c r="F39" i="2"/>
  <c r="F14" i="8" s="1"/>
  <c r="G39" i="2"/>
  <c r="G14" i="8" s="1"/>
  <c r="H39" i="2"/>
  <c r="H14" i="8" s="1"/>
  <c r="I39" i="2"/>
  <c r="K39" i="2"/>
  <c r="K14" i="8" s="1"/>
  <c r="L39" i="2"/>
  <c r="L14" i="8" s="1"/>
  <c r="N39" i="2"/>
  <c r="N14" i="8" s="1"/>
  <c r="O39" i="2"/>
  <c r="O14" i="8" s="1"/>
  <c r="D29" i="2"/>
  <c r="D13" i="8" s="1"/>
  <c r="F29" i="2"/>
  <c r="F13" i="8" s="1"/>
  <c r="G29" i="2"/>
  <c r="G13" i="8" s="1"/>
  <c r="H29" i="2"/>
  <c r="H13" i="8" s="1"/>
  <c r="I13" i="8"/>
  <c r="K29" i="2"/>
  <c r="L29" i="2"/>
  <c r="L13" i="8" s="1"/>
  <c r="N29" i="2"/>
  <c r="N13" i="8" s="1"/>
  <c r="O29" i="2"/>
  <c r="O13" i="8" s="1"/>
  <c r="D22" i="2"/>
  <c r="D12" i="8" s="1"/>
  <c r="F22" i="2"/>
  <c r="F12" i="8" s="1"/>
  <c r="G22" i="2"/>
  <c r="G12" i="8" s="1"/>
  <c r="H22" i="2"/>
  <c r="H12" i="8" s="1"/>
  <c r="I22" i="2"/>
  <c r="I12" i="8" s="1"/>
  <c r="K22" i="2"/>
  <c r="K12" i="8" s="1"/>
  <c r="L22" i="2"/>
  <c r="L12" i="8" s="1"/>
  <c r="N22" i="2"/>
  <c r="N12" i="8" s="1"/>
  <c r="O22" i="2"/>
  <c r="O12" i="8" s="1"/>
  <c r="D17" i="2"/>
  <c r="D11" i="8" s="1"/>
  <c r="F17" i="2"/>
  <c r="F11" i="8" s="1"/>
  <c r="G17" i="2"/>
  <c r="G11" i="8" s="1"/>
  <c r="H17" i="2"/>
  <c r="H11" i="8" s="1"/>
  <c r="I17" i="2"/>
  <c r="I11" i="8" s="1"/>
  <c r="K17" i="2"/>
  <c r="K11" i="8" s="1"/>
  <c r="L17" i="2"/>
  <c r="L11" i="8" s="1"/>
  <c r="N17" i="2"/>
  <c r="N11" i="8" s="1"/>
  <c r="O17" i="2"/>
  <c r="O11" i="8" s="1"/>
  <c r="D14" i="2"/>
  <c r="D10" i="8" s="1"/>
  <c r="F14" i="2"/>
  <c r="F10" i="8" s="1"/>
  <c r="G14" i="2"/>
  <c r="G10" i="8" s="1"/>
  <c r="H14" i="2"/>
  <c r="H10" i="8" s="1"/>
  <c r="I14" i="2"/>
  <c r="I10" i="8" s="1"/>
  <c r="K14" i="2"/>
  <c r="K10" i="8" s="1"/>
  <c r="L14" i="2"/>
  <c r="L10" i="8" s="1"/>
  <c r="N14" i="2"/>
  <c r="N10" i="8" s="1"/>
  <c r="O14" i="2"/>
  <c r="O10" i="8" s="1"/>
  <c r="G7" i="15" l="1"/>
  <c r="G50" i="15" s="1"/>
  <c r="P7" i="15"/>
  <c r="P50" i="15" s="1"/>
  <c r="J7" i="15"/>
  <c r="J50" i="15" s="1"/>
  <c r="K7" i="15"/>
  <c r="K50" i="15" s="1"/>
  <c r="F7" i="15"/>
  <c r="F50" i="15" s="1"/>
  <c r="N7" i="15"/>
  <c r="N50" i="15" s="1"/>
  <c r="I7" i="15"/>
  <c r="I50" i="15" s="1"/>
  <c r="D7" i="15"/>
  <c r="D50" i="15" s="1"/>
  <c r="C51" i="15" s="1"/>
  <c r="M7" i="15"/>
  <c r="M50" i="15" s="1"/>
  <c r="Q51" i="15"/>
  <c r="G16" i="8"/>
  <c r="K13" i="8"/>
  <c r="K8" i="8" s="1"/>
  <c r="K7" i="8" s="1"/>
  <c r="K8" i="2"/>
  <c r="K7" i="2" s="1"/>
  <c r="I14" i="8"/>
  <c r="I8" i="8" s="1"/>
  <c r="I7" i="8" s="1"/>
  <c r="I8" i="2"/>
  <c r="I7" i="2" s="1"/>
  <c r="D19" i="8"/>
  <c r="C57" i="2"/>
  <c r="C19" i="8" s="1"/>
  <c r="D12" i="2"/>
  <c r="D8" i="2" s="1"/>
  <c r="D7" i="2" s="1"/>
  <c r="F12" i="2"/>
  <c r="G12" i="2"/>
  <c r="G8" i="2" s="1"/>
  <c r="G7" i="2" s="1"/>
  <c r="H12" i="2"/>
  <c r="N12" i="2"/>
  <c r="N9" i="8" s="1"/>
  <c r="N8" i="8" s="1"/>
  <c r="N7" i="8" s="1"/>
  <c r="O12" i="2"/>
  <c r="O9" i="8" s="1"/>
  <c r="O8" i="8" s="1"/>
  <c r="O7" i="8" s="1"/>
  <c r="O8" i="2" l="1"/>
  <c r="O7" i="2" s="1"/>
  <c r="G9" i="8"/>
  <c r="G8" i="8" s="1"/>
  <c r="G7" i="8" s="1"/>
  <c r="N8" i="2"/>
  <c r="N7" i="2" s="1"/>
  <c r="F9" i="8"/>
  <c r="F8" i="8" s="1"/>
  <c r="F7" i="8" s="1"/>
  <c r="F8" i="2"/>
  <c r="F7" i="2" s="1"/>
  <c r="L9" i="8"/>
  <c r="L8" i="2"/>
  <c r="L7" i="2" s="1"/>
  <c r="H9" i="8"/>
  <c r="H8" i="8" s="1"/>
  <c r="H7" i="8" s="1"/>
  <c r="H8" i="2"/>
  <c r="H7" i="2" s="1"/>
  <c r="D9" i="8"/>
  <c r="D8" i="8" s="1"/>
  <c r="D7" i="8" s="1"/>
  <c r="C12" i="2"/>
  <c r="C9" i="8" s="1"/>
  <c r="T19" i="8"/>
  <c r="S19" i="8"/>
  <c r="K48" i="8"/>
  <c r="I48" i="8"/>
  <c r="H48" i="8"/>
  <c r="G48" i="8"/>
  <c r="F48" i="8"/>
  <c r="D48" i="8"/>
  <c r="L8" i="8" l="1"/>
  <c r="G75" i="8"/>
  <c r="H75" i="8"/>
  <c r="F75" i="8"/>
  <c r="N75" i="8"/>
  <c r="D75" i="8"/>
  <c r="I75" i="8"/>
  <c r="S9" i="8"/>
  <c r="T9" i="8"/>
  <c r="O75" i="8"/>
  <c r="K75" i="8"/>
  <c r="L7" i="8" l="1"/>
  <c r="L75" i="8" s="1"/>
  <c r="D79" i="4"/>
  <c r="G61" i="6" l="1"/>
  <c r="E61" i="6"/>
  <c r="H176" i="2" l="1"/>
  <c r="G176" i="2"/>
  <c r="H263" i="2" l="1"/>
  <c r="G263" i="2"/>
  <c r="D118" i="7" l="1"/>
  <c r="D117" i="7" s="1"/>
  <c r="D115" i="7"/>
  <c r="D114" i="7" s="1"/>
  <c r="D109" i="7"/>
  <c r="D107" i="7"/>
  <c r="D104" i="7"/>
  <c r="D103" i="7" s="1"/>
  <c r="D100" i="7" s="1"/>
  <c r="D96" i="7"/>
  <c r="D94" i="7"/>
  <c r="D91" i="7"/>
  <c r="D89" i="7"/>
  <c r="D81" i="7"/>
  <c r="D79" i="7" s="1"/>
  <c r="D75" i="7"/>
  <c r="D73" i="7"/>
  <c r="D67" i="7"/>
  <c r="D64" i="7"/>
  <c r="D57" i="7"/>
  <c r="D56" i="7" s="1"/>
  <c r="D51" i="7"/>
  <c r="D49" i="7"/>
  <c r="D40" i="7"/>
  <c r="D38" i="7"/>
  <c r="D28" i="7"/>
  <c r="D21" i="7"/>
  <c r="D16" i="7"/>
  <c r="D12" i="7"/>
  <c r="D10" i="7"/>
  <c r="D106" i="7" l="1"/>
  <c r="D113" i="7"/>
  <c r="D78" i="7"/>
  <c r="D72" i="7"/>
  <c r="D48" i="7"/>
  <c r="D15" i="7"/>
  <c r="D4" i="7"/>
  <c r="D63" i="7"/>
  <c r="D62" i="7" s="1"/>
  <c r="D9" i="4"/>
  <c r="D11" i="4"/>
  <c r="D3" i="7" l="1"/>
  <c r="D71" i="7"/>
  <c r="D120" i="7" l="1"/>
  <c r="O61" i="6"/>
  <c r="M61" i="6"/>
  <c r="L61" i="6"/>
  <c r="I61" i="6"/>
  <c r="H61" i="6"/>
  <c r="D61" i="6"/>
  <c r="B62" i="6" l="1"/>
  <c r="A111" i="4"/>
  <c r="D110" i="4"/>
  <c r="D109" i="4" s="1"/>
  <c r="A110" i="4"/>
  <c r="A109" i="4"/>
  <c r="A108" i="4"/>
  <c r="D107" i="4"/>
  <c r="A107" i="4"/>
  <c r="A106" i="4"/>
  <c r="A105" i="4"/>
  <c r="A104" i="4"/>
  <c r="D101" i="4"/>
  <c r="A102" i="4"/>
  <c r="A101" i="4"/>
  <c r="A100" i="4"/>
  <c r="D99" i="4"/>
  <c r="A99" i="4"/>
  <c r="A98" i="4"/>
  <c r="A97" i="4"/>
  <c r="A96" i="4"/>
  <c r="A95" i="4"/>
  <c r="A94" i="4"/>
  <c r="D93" i="4"/>
  <c r="D92" i="4" s="1"/>
  <c r="D91" i="4" s="1"/>
  <c r="A93" i="4"/>
  <c r="A92" i="4"/>
  <c r="A91" i="4"/>
  <c r="A90" i="4"/>
  <c r="A89" i="4"/>
  <c r="D88" i="4"/>
  <c r="D87" i="4" s="1"/>
  <c r="D86" i="4" s="1"/>
  <c r="A88" i="4"/>
  <c r="A87" i="4"/>
  <c r="A86" i="4"/>
  <c r="A85" i="4"/>
  <c r="D84" i="4"/>
  <c r="D83" i="4" s="1"/>
  <c r="A84" i="4"/>
  <c r="A83" i="4"/>
  <c r="A82" i="4"/>
  <c r="D81" i="4"/>
  <c r="A81" i="4"/>
  <c r="A80" i="4"/>
  <c r="A79" i="4"/>
  <c r="A78" i="4"/>
  <c r="D77" i="4"/>
  <c r="A77" i="4"/>
  <c r="A76" i="4"/>
  <c r="A75" i="4"/>
  <c r="A74" i="4"/>
  <c r="A72" i="4"/>
  <c r="A71" i="4"/>
  <c r="D70" i="4"/>
  <c r="A70" i="4"/>
  <c r="A69" i="4"/>
  <c r="A68" i="4"/>
  <c r="D66" i="4"/>
  <c r="A67" i="4"/>
  <c r="A66" i="4"/>
  <c r="A65" i="4"/>
  <c r="A64" i="4"/>
  <c r="A63" i="4"/>
  <c r="A62" i="4"/>
  <c r="D61" i="4"/>
  <c r="D60" i="4" s="1"/>
  <c r="D59" i="4" s="1"/>
  <c r="A61" i="4"/>
  <c r="A60" i="4"/>
  <c r="A59" i="4"/>
  <c r="A58" i="4"/>
  <c r="D57" i="4"/>
  <c r="A57" i="4"/>
  <c r="A56" i="4"/>
  <c r="A55" i="4"/>
  <c r="A53" i="4"/>
  <c r="A52" i="4"/>
  <c r="D51" i="4"/>
  <c r="A51" i="4"/>
  <c r="A50" i="4"/>
  <c r="A49" i="4"/>
  <c r="D48" i="4"/>
  <c r="A48" i="4"/>
  <c r="A47" i="4"/>
  <c r="A46" i="4"/>
  <c r="A45" i="4"/>
  <c r="A44" i="4"/>
  <c r="A43" i="4"/>
  <c r="A42" i="4"/>
  <c r="A41" i="4"/>
  <c r="A40" i="4"/>
  <c r="D39" i="4"/>
  <c r="A39" i="4"/>
  <c r="A38" i="4"/>
  <c r="D37" i="4"/>
  <c r="A37" i="4"/>
  <c r="A36" i="4"/>
  <c r="D35" i="4"/>
  <c r="A35" i="4"/>
  <c r="A34" i="4"/>
  <c r="D33" i="4"/>
  <c r="A33" i="4"/>
  <c r="A32" i="4"/>
  <c r="A31" i="4"/>
  <c r="A30" i="4"/>
  <c r="A29" i="4"/>
  <c r="A28" i="4"/>
  <c r="D27" i="4"/>
  <c r="A27" i="4"/>
  <c r="A26" i="4"/>
  <c r="A25" i="4"/>
  <c r="A24" i="4"/>
  <c r="A23" i="4"/>
  <c r="A22" i="4"/>
  <c r="A21" i="4"/>
  <c r="A20" i="4"/>
  <c r="A19" i="4"/>
  <c r="A18" i="4"/>
  <c r="A16" i="4"/>
  <c r="A15" i="4"/>
  <c r="A14" i="4"/>
  <c r="A12" i="4"/>
  <c r="A9" i="4"/>
  <c r="D8" i="4"/>
  <c r="A8" i="4"/>
  <c r="A7" i="4"/>
  <c r="D6" i="4"/>
  <c r="D5" i="4" s="1"/>
  <c r="A6" i="4"/>
  <c r="A5" i="4"/>
  <c r="A4" i="4"/>
  <c r="A3" i="4"/>
  <c r="H12" i="3"/>
  <c r="H22" i="3" s="1"/>
  <c r="G12" i="3"/>
  <c r="G22" i="3" s="1"/>
  <c r="F12" i="3"/>
  <c r="F22" i="3" s="1"/>
  <c r="Q85" i="10"/>
  <c r="Q46" i="15" s="1"/>
  <c r="C85" i="10"/>
  <c r="C46" i="15" s="1"/>
  <c r="C72" i="8"/>
  <c r="C254" i="2"/>
  <c r="C253" i="2"/>
  <c r="Q82" i="10"/>
  <c r="C82" i="10"/>
  <c r="C251" i="2"/>
  <c r="C252" i="2" s="1"/>
  <c r="C249" i="2"/>
  <c r="C248" i="2"/>
  <c r="C247" i="2"/>
  <c r="C246" i="2"/>
  <c r="C245" i="2"/>
  <c r="C244" i="2"/>
  <c r="Q80" i="10"/>
  <c r="Q44" i="15" s="1"/>
  <c r="C80" i="10"/>
  <c r="C44" i="15" s="1"/>
  <c r="C242" i="2"/>
  <c r="C78" i="10"/>
  <c r="C239" i="2"/>
  <c r="Q77" i="10"/>
  <c r="C77" i="10"/>
  <c r="C236" i="2"/>
  <c r="C65" i="8" s="1"/>
  <c r="Q73" i="10"/>
  <c r="C73" i="10"/>
  <c r="C230" i="2"/>
  <c r="C231" i="2" s="1"/>
  <c r="C62" i="8" s="1"/>
  <c r="C228" i="2"/>
  <c r="C227" i="2"/>
  <c r="C226" i="2"/>
  <c r="C225" i="2"/>
  <c r="C223" i="2"/>
  <c r="C222" i="2"/>
  <c r="C221" i="2"/>
  <c r="Q70" i="10"/>
  <c r="C70" i="10"/>
  <c r="C219" i="2"/>
  <c r="C220" i="2" s="1"/>
  <c r="C59" i="8" s="1"/>
  <c r="Q69" i="10"/>
  <c r="C69" i="10"/>
  <c r="C217" i="2"/>
  <c r="C218" i="2" s="1"/>
  <c r="C58" i="8" s="1"/>
  <c r="Q65" i="10"/>
  <c r="C65" i="10"/>
  <c r="C199" i="2"/>
  <c r="C196" i="2"/>
  <c r="C194" i="2"/>
  <c r="Q63" i="10"/>
  <c r="C63" i="10"/>
  <c r="C193" i="2"/>
  <c r="C53" i="8" s="1"/>
  <c r="C190" i="2"/>
  <c r="C189" i="2"/>
  <c r="Q59" i="10"/>
  <c r="C59" i="10"/>
  <c r="C184" i="2"/>
  <c r="C50" i="8" s="1"/>
  <c r="C98" i="2"/>
  <c r="C97" i="2"/>
  <c r="C96" i="2"/>
  <c r="C94" i="2"/>
  <c r="C95" i="2" s="1"/>
  <c r="C92" i="2"/>
  <c r="C93" i="2" s="1"/>
  <c r="C52" i="2"/>
  <c r="C50" i="2"/>
  <c r="C48" i="2"/>
  <c r="C46" i="2"/>
  <c r="C45" i="2"/>
  <c r="C44" i="2"/>
  <c r="C43" i="2"/>
  <c r="C42" i="2"/>
  <c r="Q16" i="10"/>
  <c r="C16" i="10"/>
  <c r="C40" i="2"/>
  <c r="C41" i="2" s="1"/>
  <c r="C15" i="8" s="1"/>
  <c r="C38" i="2"/>
  <c r="C37" i="2"/>
  <c r="C36" i="2"/>
  <c r="C35" i="2"/>
  <c r="C34" i="2"/>
  <c r="C33" i="2"/>
  <c r="C32" i="2"/>
  <c r="C31" i="2"/>
  <c r="C30" i="2"/>
  <c r="C28" i="2"/>
  <c r="C27" i="2"/>
  <c r="C26" i="2"/>
  <c r="C25" i="2"/>
  <c r="C24" i="2"/>
  <c r="C23" i="2"/>
  <c r="C21" i="2"/>
  <c r="C20" i="2"/>
  <c r="C19" i="2"/>
  <c r="C18" i="2"/>
  <c r="C16" i="2"/>
  <c r="C15" i="2"/>
  <c r="Q10" i="10"/>
  <c r="C10" i="10"/>
  <c r="C13" i="2"/>
  <c r="C14" i="2" s="1"/>
  <c r="C10" i="8" s="1"/>
  <c r="Q9" i="10"/>
  <c r="C9" i="10"/>
  <c r="C200" i="2" l="1"/>
  <c r="C55" i="8" s="1"/>
  <c r="C91" i="2"/>
  <c r="C42" i="15"/>
  <c r="C41" i="15" s="1"/>
  <c r="C50" i="15" s="1"/>
  <c r="Q42" i="15"/>
  <c r="Q41" i="15" s="1"/>
  <c r="J37" i="6"/>
  <c r="D69" i="4"/>
  <c r="D65" i="4" s="1"/>
  <c r="C191" i="2"/>
  <c r="C52" i="8" s="1"/>
  <c r="C61" i="10"/>
  <c r="Q61" i="10"/>
  <c r="D21" i="4"/>
  <c r="Q78" i="10"/>
  <c r="C240" i="2"/>
  <c r="C66" i="8" s="1"/>
  <c r="D76" i="4"/>
  <c r="D75" i="4" s="1"/>
  <c r="D106" i="4"/>
  <c r="D105" i="4" s="1"/>
  <c r="C243" i="2"/>
  <c r="C67" i="8" s="1"/>
  <c r="C21" i="8"/>
  <c r="C22" i="8"/>
  <c r="T22" i="8" s="1"/>
  <c r="D96" i="4"/>
  <c r="D95" i="4" s="1"/>
  <c r="D90" i="4" s="1"/>
  <c r="C71" i="10"/>
  <c r="C81" i="10"/>
  <c r="Q64" i="10"/>
  <c r="Q72" i="10"/>
  <c r="Q83" i="10"/>
  <c r="D50" i="4"/>
  <c r="S50" i="8"/>
  <c r="T50" i="8"/>
  <c r="S59" i="8"/>
  <c r="T59" i="8"/>
  <c r="T62" i="8"/>
  <c r="S62" i="8"/>
  <c r="S65" i="8"/>
  <c r="T65" i="8"/>
  <c r="S72" i="8"/>
  <c r="T72" i="8"/>
  <c r="C11" i="10"/>
  <c r="Q13" i="10"/>
  <c r="Q14" i="10"/>
  <c r="Q15" i="10"/>
  <c r="Q17" i="10"/>
  <c r="S53" i="8"/>
  <c r="T53" i="8"/>
  <c r="T58" i="8"/>
  <c r="S58" i="8"/>
  <c r="C69" i="8"/>
  <c r="T10" i="8"/>
  <c r="S10" i="8"/>
  <c r="Q11" i="10"/>
  <c r="C13" i="10"/>
  <c r="C14" i="10"/>
  <c r="C15" i="10"/>
  <c r="T15" i="8"/>
  <c r="S15" i="8"/>
  <c r="C17" i="10"/>
  <c r="C224" i="2"/>
  <c r="C60" i="8" s="1"/>
  <c r="C255" i="2"/>
  <c r="C250" i="2"/>
  <c r="C229" i="2"/>
  <c r="C197" i="2"/>
  <c r="C22" i="2"/>
  <c r="C12" i="8" s="1"/>
  <c r="C29" i="2"/>
  <c r="C13" i="8" s="1"/>
  <c r="C39" i="2"/>
  <c r="C49" i="2"/>
  <c r="C16" i="8" s="1"/>
  <c r="C17" i="2"/>
  <c r="C11" i="8" s="1"/>
  <c r="L176" i="2"/>
  <c r="F176" i="2"/>
  <c r="O176" i="2"/>
  <c r="O263" i="2" s="1"/>
  <c r="K176" i="2"/>
  <c r="D176" i="2"/>
  <c r="I176" i="2"/>
  <c r="N176" i="2"/>
  <c r="D32" i="4"/>
  <c r="D42" i="4"/>
  <c r="S55" i="8" l="1"/>
  <c r="T55" i="8"/>
  <c r="C8" i="2"/>
  <c r="C7" i="2" s="1"/>
  <c r="Q18" i="10"/>
  <c r="Q10" i="15" s="1"/>
  <c r="Q8" i="15" s="1"/>
  <c r="D4" i="4"/>
  <c r="C54" i="8"/>
  <c r="C49" i="8" s="1"/>
  <c r="C183" i="2"/>
  <c r="S66" i="8"/>
  <c r="T66" i="8"/>
  <c r="C20" i="8"/>
  <c r="C14" i="8"/>
  <c r="T14" i="8" s="1"/>
  <c r="L263" i="2"/>
  <c r="S67" i="8"/>
  <c r="T67" i="8"/>
  <c r="D263" i="2"/>
  <c r="S22" i="8"/>
  <c r="C72" i="10"/>
  <c r="C68" i="10" s="1"/>
  <c r="C64" i="10"/>
  <c r="D41" i="4"/>
  <c r="Q81" i="10"/>
  <c r="Q71" i="10"/>
  <c r="Q68" i="10" s="1"/>
  <c r="T23" i="8"/>
  <c r="S23" i="8"/>
  <c r="C83" i="10"/>
  <c r="T52" i="8"/>
  <c r="S52" i="8"/>
  <c r="C216" i="2"/>
  <c r="C61" i="8"/>
  <c r="C57" i="8" s="1"/>
  <c r="C70" i="8"/>
  <c r="S69" i="8"/>
  <c r="T69" i="8"/>
  <c r="C233" i="2"/>
  <c r="C232" i="2" s="1"/>
  <c r="C68" i="8"/>
  <c r="T60" i="8"/>
  <c r="S60" i="8"/>
  <c r="T21" i="8"/>
  <c r="S21" i="8"/>
  <c r="T17" i="8"/>
  <c r="S17" i="8"/>
  <c r="T12" i="8"/>
  <c r="S12" i="8"/>
  <c r="T11" i="8"/>
  <c r="S11" i="8"/>
  <c r="T16" i="8"/>
  <c r="S16" i="8"/>
  <c r="T13" i="8"/>
  <c r="S13" i="8"/>
  <c r="F263" i="2"/>
  <c r="N263" i="2"/>
  <c r="I263" i="2"/>
  <c r="Q7" i="15" l="1"/>
  <c r="Q50" i="15" s="1"/>
  <c r="D3" i="4"/>
  <c r="D112" i="4" s="1"/>
  <c r="D115" i="4" s="1"/>
  <c r="C176" i="2"/>
  <c r="C263" i="2" s="1"/>
  <c r="S54" i="8"/>
  <c r="S49" i="8" s="1"/>
  <c r="T54" i="8"/>
  <c r="C64" i="8"/>
  <c r="C63" i="8" s="1"/>
  <c r="C8" i="8"/>
  <c r="C7" i="8" s="1"/>
  <c r="S20" i="8"/>
  <c r="S14" i="8"/>
  <c r="S8" i="8" s="1"/>
  <c r="T70" i="8"/>
  <c r="S70" i="8"/>
  <c r="S61" i="8"/>
  <c r="S57" i="8" s="1"/>
  <c r="T61" i="8"/>
  <c r="T49" i="8"/>
  <c r="T57" i="8"/>
  <c r="T68" i="8"/>
  <c r="S68" i="8"/>
  <c r="S7" i="8" l="1"/>
  <c r="T8" i="8"/>
  <c r="S64" i="8"/>
  <c r="S63" i="8" s="1"/>
  <c r="Q89" i="10"/>
  <c r="C48" i="8"/>
  <c r="S48" i="8"/>
  <c r="T64" i="8"/>
  <c r="T34" i="8" l="1"/>
  <c r="T48" i="8"/>
  <c r="T27" i="8" l="1"/>
  <c r="T20" i="8" l="1"/>
  <c r="T7" i="8" l="1"/>
  <c r="C89" i="10" l="1"/>
  <c r="S75" i="8"/>
  <c r="C75" i="8" l="1"/>
  <c r="T75" i="8" s="1"/>
  <c r="T63" i="8"/>
  <c r="K263" i="2"/>
  <c r="Y126" i="2"/>
  <c r="Y7" i="2" s="1"/>
  <c r="C265" i="2" l="1"/>
  <c r="J32" i="10"/>
  <c r="Y263" i="2"/>
  <c r="R265" i="2" s="1"/>
  <c r="AM126" i="2"/>
  <c r="AM7" i="2" l="1"/>
  <c r="AM263" i="2" s="1"/>
  <c r="AF265" i="2" s="1"/>
  <c r="X32" i="10"/>
  <c r="J7" i="10"/>
  <c r="J89" i="10" s="1"/>
  <c r="C90" i="10" s="1"/>
  <c r="X7" i="10"/>
  <c r="X89" i="10" s="1"/>
  <c r="Q90" i="10" s="1"/>
</calcChain>
</file>

<file path=xl/sharedStrings.xml><?xml version="1.0" encoding="utf-8"?>
<sst xmlns="http://schemas.openxmlformats.org/spreadsheetml/2006/main" count="2155" uniqueCount="518">
  <si>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</si>
  <si>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</si>
  <si>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</si>
  <si>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</si>
  <si>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</si>
  <si>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</si>
  <si>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</si>
  <si>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</si>
  <si>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>Prihodi od nefinancijske imovine i nadoknade šteta s osnova osiguranja</t>
  </si>
  <si>
    <t>Namjenski primici od zaduživanja</t>
  </si>
  <si>
    <t>111 - PGŽ</t>
  </si>
  <si>
    <t>4311 - HZZO</t>
  </si>
  <si>
    <t>Ukupno (po izvorima)</t>
  </si>
  <si>
    <t>PLAN RASHODA I IZDATAKA</t>
  </si>
  <si>
    <t>Šifra</t>
  </si>
  <si>
    <t>Naziv</t>
  </si>
  <si>
    <t>Donacije</t>
  </si>
  <si>
    <t>415-koncesije u PZZ</t>
  </si>
  <si>
    <t>PRORAČUNSKI KORISNIK: ZAVOD ZA HITNU MEDICINU PGŽ</t>
  </si>
  <si>
    <t>Program</t>
  </si>
  <si>
    <t>SIGURNOST ZDRAVLJA I PRAVA NA ZDRAVSTVENE USLUGE</t>
  </si>
  <si>
    <t>A</t>
  </si>
  <si>
    <t>Dostupnost na primarnoj razini zdravstvene zaštite</t>
  </si>
  <si>
    <t>Plaće za redovan rad</t>
  </si>
  <si>
    <t>Ostali rashodi za zaposlene</t>
  </si>
  <si>
    <t>Doprinosi za mirovinsko osiguranje</t>
  </si>
  <si>
    <t>Doprinosi za obvezno zdravstveno osiguranje</t>
  </si>
  <si>
    <t>Doprinosi za obvezno osiguranje u slučaju nezaposlenosti</t>
  </si>
  <si>
    <t>Službena putovanja</t>
  </si>
  <si>
    <t>Naknade za prijevoz,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</si>
  <si>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</si>
  <si>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</si>
  <si>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</si>
  <si>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</si>
  <si>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</si>
  <si>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</si>
  <si>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</si>
  <si>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</si>
  <si>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</si>
  <si>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</si>
  <si>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</si>
  <si>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</si>
  <si>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</si>
  <si>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</si>
  <si>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</si>
  <si>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</si>
  <si>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</si>
  <si>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Naknada za stručno osposobljavanje</t>
  </si>
  <si>
    <t>Naknade za rad upravnih vijeća</t>
  </si>
  <si>
    <t>Premija osiguranja</t>
  </si>
  <si>
    <t>Reprezentacija</t>
  </si>
  <si>
    <t>Članarina</t>
  </si>
  <si>
    <t>Pristojbe i naknade</t>
  </si>
  <si>
    <t>Ostali nespomenuti rashodi poslovanja</t>
  </si>
  <si>
    <t>Bankarske usluge i i usluge platnog prometa</t>
  </si>
  <si>
    <t>Ostali nespomenuti financijski rashodi</t>
  </si>
  <si>
    <t>Dostupnost na sekundarnoj razini zdravstvene zaštite</t>
  </si>
  <si>
    <t>Specijalizacije doktora medicine</t>
  </si>
  <si>
    <t>Zdravstvene mjere zaštite okoliša</t>
  </si>
  <si>
    <t>Doprinosi za zdravstveno osiguranje</t>
  </si>
  <si>
    <t>Socijalno-medicinska istraživanja</t>
  </si>
  <si>
    <t>Prevencija i liječenje ovisnosti</t>
  </si>
  <si>
    <t>Nadzor nad DDD mjerama</t>
  </si>
  <si>
    <t>Ostali programi edukacije i prevencije</t>
  </si>
  <si>
    <t>UNAPRJEĐENJE KVALITETE ZDRAVSTVENE ZAŠTITE - NADSTANDARD</t>
  </si>
  <si>
    <t>Zdravstveno-rekreativni kamp za djecu iz Vukovara i djecu s cerebralnom i dječjom paralizom</t>
  </si>
  <si>
    <t>Materijal i sirovine</t>
  </si>
  <si>
    <t>Ostale usluge prijevoza</t>
  </si>
  <si>
    <t>HMP u turističkoj sezoni</t>
  </si>
  <si>
    <t>Dežurna ambulanta Doma zdravlja PGŽ</t>
  </si>
  <si>
    <t>Sanitetski prijevoz pacijenata u Gorskom Kotaru - Dom zdravlja PGŽ</t>
  </si>
  <si>
    <t>Palijativna zdravstvena skrb u Gorskom kotaru - Dom zdravlja PGŽ</t>
  </si>
  <si>
    <t>Poboljšanje i razvoj zdravstvenog standarda</t>
  </si>
  <si>
    <t>INVESTICIJE U ZDRAVSTVENU INFRASTRUKTURU</t>
  </si>
  <si>
    <t>K</t>
  </si>
  <si>
    <t>Usluge tek.i investicijskog održavanja</t>
  </si>
  <si>
    <t>Licence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</si>
  <si>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</si>
  <si>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</si>
  <si>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</si>
  <si>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</si>
  <si>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</si>
  <si>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</si>
  <si>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</si>
  <si>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Ulaganje u računalne programe</t>
  </si>
  <si>
    <t>Ostala nematerijal.proiz.imovina</t>
  </si>
  <si>
    <t>Dodatna ulaganja u građ. Objekte</t>
  </si>
  <si>
    <t>Ulaganje i opremanje objekata</t>
  </si>
  <si>
    <t>Zanavljanje voznog parka</t>
  </si>
  <si>
    <t>Prijevozna sredstva u cestovnom prometu</t>
  </si>
  <si>
    <t>UKUPNO:</t>
  </si>
  <si>
    <t>OPĆI DIO</t>
  </si>
  <si>
    <t>Prijedlog plana 
za 2017.</t>
  </si>
  <si>
    <t>Projekcija plana
za 2018.</t>
  </si>
  <si>
    <t>Projekcija plana 
za 2019.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</si>
  <si>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</si>
  <si>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</si>
  <si>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</si>
  <si>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</si>
  <si>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</si>
  <si>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</si>
  <si>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</si>
  <si>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</si>
  <si>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</si>
  <si>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</si>
  <si>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</si>
  <si>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</si>
  <si>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len</t>
  </si>
  <si>
    <t>Račun iz računskog plana</t>
  </si>
  <si>
    <t>Plan 2017.</t>
  </si>
  <si>
    <t>Projekcija 2018.</t>
  </si>
  <si>
    <t>Projekcija 2019.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</si>
  <si>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</si>
  <si>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</si>
  <si>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</si>
  <si>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</si>
  <si>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</si>
  <si>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</si>
  <si>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</si>
  <si>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</si>
  <si>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</si>
  <si>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</si>
  <si>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</si>
  <si>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</si>
  <si>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</si>
  <si>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</si>
  <si>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temeljem prijenosa EU sredstava</t>
  </si>
  <si>
    <t>Tekuće pomoći temeljem prijenosa EU sredstava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</si>
  <si>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</si>
  <si>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</si>
  <si>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</si>
  <si>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</si>
  <si>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</si>
  <si>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</si>
  <si>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</si>
  <si>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</si>
  <si>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</si>
  <si>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</si>
  <si>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</si>
  <si>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</si>
  <si>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</si>
  <si>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</si>
  <si>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</si>
  <si>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</si>
  <si>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</si>
  <si>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</si>
  <si>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</si>
  <si>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</si>
  <si>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</si>
  <si>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</si>
  <si>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</si>
  <si>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</si>
  <si>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</si>
  <si>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</si>
  <si>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</si>
  <si>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</si>
  <si>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</si>
  <si>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</si>
  <si>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</si>
  <si>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</si>
  <si>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</si>
  <si>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</si>
  <si>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</si>
  <si>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</si>
  <si>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</si>
  <si>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</si>
  <si>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</si>
  <si>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</si>
  <si>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</si>
  <si>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</si>
  <si>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</si>
  <si>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</si>
  <si>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</si>
  <si>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</si>
  <si>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</si>
  <si>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</si>
  <si>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</si>
  <si>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</si>
  <si>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</si>
  <si>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</si>
  <si>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</si>
  <si>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</si>
  <si>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</si>
  <si>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</si>
  <si>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</si>
  <si>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</si>
  <si>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</si>
  <si>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</si>
  <si>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</si>
  <si>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</si>
  <si>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</si>
  <si>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</si>
  <si>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Poslovni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</si>
  <si>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</si>
  <si>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</si>
  <si>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</si>
  <si>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</si>
  <si>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</si>
  <si>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>Primljeni krediti i zajmovi od kreditnih i ostalih financijskih institucija izvan javnog sektora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</si>
  <si>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</si>
  <si>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</si>
  <si>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</si>
  <si>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</si>
  <si>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Račun iz raču.plana</t>
  </si>
  <si>
    <t>3</t>
  </si>
  <si>
    <t>Rashodi poslovanja</t>
  </si>
  <si>
    <t>31</t>
  </si>
  <si>
    <t>Rashodi za zaposlene</t>
  </si>
  <si>
    <t>311</t>
  </si>
  <si>
    <t>Plaće (Bruto)</t>
  </si>
  <si>
    <t>3111</t>
  </si>
  <si>
    <t>3113</t>
  </si>
  <si>
    <t>Plaće za prekovremeni rad</t>
  </si>
  <si>
    <t>3114</t>
  </si>
  <si>
    <t>Plaće za posebne uvjete rada</t>
  </si>
  <si>
    <t>3121</t>
  </si>
  <si>
    <t>Doprinosi na plaće</t>
  </si>
  <si>
    <t>3132</t>
  </si>
  <si>
    <t>3133</t>
  </si>
  <si>
    <t>32</t>
  </si>
  <si>
    <t>Materijalni rashodi</t>
  </si>
  <si>
    <t>321</t>
  </si>
  <si>
    <t>Naknade troškova zaposlenima</t>
  </si>
  <si>
    <t>3211</t>
  </si>
  <si>
    <t>3212</t>
  </si>
  <si>
    <t>Naknade za prijevoz, za rad na terenu i odvojeni život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</si>
  <si>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</si>
  <si>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</si>
  <si>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</si>
  <si>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</si>
  <si>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</si>
  <si>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</si>
  <si>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</si>
  <si>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</si>
  <si>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</si>
  <si>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</si>
  <si>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</si>
  <si>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</si>
  <si>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</si>
  <si>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</si>
  <si>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</si>
  <si>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</si>
  <si>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</si>
  <si>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</si>
  <si>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</si>
  <si>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</si>
  <si>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</si>
  <si>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</si>
  <si>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</si>
  <si>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</si>
  <si>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</si>
  <si>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</si>
  <si>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</si>
  <si>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</si>
  <si>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</si>
  <si>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</si>
  <si>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3294</t>
  </si>
  <si>
    <t>Članarine i norme</t>
  </si>
  <si>
    <t>3295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</si>
  <si>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</si>
  <si>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</si>
  <si>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</si>
  <si>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</si>
  <si>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</si>
  <si>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</si>
  <si>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</si>
  <si>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</si>
  <si>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</si>
  <si>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</si>
  <si>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</si>
  <si>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</si>
  <si>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</si>
  <si>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</si>
  <si>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</si>
  <si>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</si>
  <si>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</si>
  <si>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</si>
  <si>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Pomoći dane u inozemstvo i unutar općeg proračuna</t>
  </si>
  <si>
    <t>369</t>
  </si>
  <si>
    <t>3691</t>
  </si>
  <si>
    <t>3692</t>
  </si>
  <si>
    <t>3693</t>
  </si>
  <si>
    <t>3694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</si>
  <si>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</si>
  <si>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</si>
  <si>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</si>
  <si>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</si>
  <si>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</si>
  <si>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</si>
  <si>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</si>
  <si>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</si>
  <si>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Naknade građanima i kućanstvima iz EU sredstava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</si>
  <si>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</si>
  <si>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</si>
  <si>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</si>
  <si>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</si>
  <si>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</si>
  <si>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</si>
  <si>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</si>
  <si>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</si>
  <si>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</si>
  <si>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</si>
  <si>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</si>
  <si>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</si>
  <si>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</si>
  <si>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</si>
  <si>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4123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</si>
  <si>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</si>
  <si>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</si>
  <si>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</si>
  <si>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</si>
  <si>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</si>
  <si>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</si>
  <si>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</si>
  <si>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422</t>
  </si>
  <si>
    <t>Postrojenja i oprema</t>
  </si>
  <si>
    <t>4221</t>
  </si>
  <si>
    <t>4222</t>
  </si>
  <si>
    <t>4223</t>
  </si>
  <si>
    <t>4224</t>
  </si>
  <si>
    <t>4225</t>
  </si>
  <si>
    <t>4226</t>
  </si>
  <si>
    <t>Sportska i glazbena oprema</t>
  </si>
  <si>
    <t>4227</t>
  </si>
  <si>
    <t>423</t>
  </si>
  <si>
    <t>4231</t>
  </si>
  <si>
    <t>424</t>
  </si>
  <si>
    <t>Knjige, umjetnička djela i ostale izložbene vrijednosti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</si>
  <si>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</si>
  <si>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</si>
  <si>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</si>
  <si>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</si>
  <si>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</si>
  <si>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</si>
  <si>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</si>
  <si>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</si>
  <si>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</si>
  <si>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</si>
  <si>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</si>
  <si>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</si>
  <si>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</si>
  <si>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</si>
  <si>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</si>
  <si>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</si>
  <si>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</si>
  <si>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</si>
  <si>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</si>
  <si>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</si>
  <si>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</si>
  <si>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</si>
  <si>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</si>
  <si>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</si>
  <si>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</si>
  <si>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</si>
  <si>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</si>
  <si>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</si>
  <si>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</si>
  <si>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</si>
  <si>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</si>
  <si>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</si>
  <si>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</si>
  <si>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</si>
  <si>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</si>
  <si>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</si>
  <si>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</si>
  <si>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</si>
  <si>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</si>
  <si>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</si>
  <si>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</si>
  <si>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</si>
  <si>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</si>
  <si>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</si>
  <si>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</si>
  <si>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</si>
  <si>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 xml:space="preserve">Donacije </t>
  </si>
  <si>
    <t>Tekuće pomoći  od izvanproračunskih korisnika</t>
  </si>
  <si>
    <t>Tekuće pomoći od HZMO-a, HZZ-a i HZZO-a</t>
  </si>
  <si>
    <t>Pomoći  od izvanproračunskih korisnika</t>
  </si>
  <si>
    <t>Prihodi od iznajmljivanja stambenih objekata</t>
  </si>
  <si>
    <t>512 - Pgž -Ministarstvo</t>
  </si>
  <si>
    <t>Prihodi za posebne nemjene</t>
  </si>
  <si>
    <t>521 - PGŽ ž Ministarstvo</t>
  </si>
  <si>
    <t>512 - PGŽ - Ministarstvo</t>
  </si>
  <si>
    <t>415 - KONCESIJE</t>
  </si>
  <si>
    <t>512 -PGŽ - Ministarstvo</t>
  </si>
  <si>
    <t>Ukupni prihodi</t>
  </si>
  <si>
    <t>Materijal  za tekuće i investicijsko održavanje</t>
  </si>
  <si>
    <t>Usluge tekućeg  i investicijskog održavanja</t>
  </si>
  <si>
    <t>Dodatna ulaganja na građevinski mibjektima</t>
  </si>
  <si>
    <t>Indeks</t>
  </si>
  <si>
    <t>Naknade štete fizičkim osobama</t>
  </si>
  <si>
    <t>Medicinska i labaratorijska oprema</t>
  </si>
  <si>
    <t>Medicinska oprema</t>
  </si>
  <si>
    <t>Dodatna ulaganja na prijevoznim sredstvima</t>
  </si>
  <si>
    <t>Ulaganje u tuđu imovinu</t>
  </si>
  <si>
    <t>Zaštitna odjeća i obuća</t>
  </si>
  <si>
    <t>Negativne tečajne razlike</t>
  </si>
  <si>
    <t>Dodatna ulaganja na vozilima</t>
  </si>
  <si>
    <t>Ostale kazne</t>
  </si>
  <si>
    <t>Dodatna ulaganja na građevinski objektima</t>
  </si>
  <si>
    <t>Nematerijaln imovina</t>
  </si>
  <si>
    <t>Sitan inventar</t>
  </si>
  <si>
    <t>Autogume</t>
  </si>
  <si>
    <t>Prenesena sredstva iz prethodne godine</t>
  </si>
  <si>
    <t>Uredska oprema i namještaj i računala</t>
  </si>
  <si>
    <t>12.10.2017.</t>
  </si>
  <si>
    <t xml:space="preserve"> FINANCIJSKI PLAN  ZAVODA ZA HITNU MEDICINU PGŽ ZA 2018. I  PROJEKCIJE PLANA ZA  2019. I 2020. GODINU                                                                                                                                       PROJEKCIJA PLANA ZA  2018. </t>
  </si>
  <si>
    <t>Plan 
za 2018.</t>
  </si>
  <si>
    <t>Projekcija plana
za 2019.</t>
  </si>
  <si>
    <t>Projekcija plana 
za 2020.</t>
  </si>
  <si>
    <t>RASHODI ZA NABAVU NEFINANCIJSKE IMOVINE</t>
  </si>
  <si>
    <t>UKUPAN DONOS VIŠKA/MANJKA IZ PRETHODNE(IH) GODINA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</si>
  <si>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</si>
  <si>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Plaće za prekovrmeni</t>
  </si>
  <si>
    <t>Troškovi sudskih  postupaka</t>
  </si>
  <si>
    <t>Specijalističko usavršavanje - EU projekt</t>
  </si>
  <si>
    <t>Specijalizacija - EU projekt</t>
  </si>
  <si>
    <t>Prenesena sredstva iz prethodne godine PGŽ</t>
  </si>
  <si>
    <t>Ostala prijevozna sredstva u cestovnom prometu</t>
  </si>
  <si>
    <t>445 - DEC</t>
  </si>
  <si>
    <t>PROJEKCIJA PLANA ZA 2021.</t>
  </si>
  <si>
    <t>4452 - DEC</t>
  </si>
  <si>
    <t>417 - PGŽ višak</t>
  </si>
  <si>
    <t>Ukupno prihodi i primici za 2021.</t>
  </si>
  <si>
    <t>Specijalizacije -EU projekti</t>
  </si>
  <si>
    <t>Matrijalni rashodi</t>
  </si>
  <si>
    <t xml:space="preserve">Materijalni rashodi </t>
  </si>
  <si>
    <t xml:space="preserve">Ostali rashodi </t>
  </si>
  <si>
    <t>Rashodi za nabavu proizvodne dugotrajne imovine</t>
  </si>
  <si>
    <t>Rashodi za nabavu neproizvodne dugotrajne imovine</t>
  </si>
  <si>
    <t>VIŠAK/MANJAK IZ PRETHODNE(IH) GODINE KOJI ĆE SE POKRITI/RASPOREDITI izvor 321</t>
  </si>
  <si>
    <t>Kapitalne donacije od trgovaćkih društava</t>
  </si>
  <si>
    <t>Kapitalne donacije od fizičkih osoba</t>
  </si>
  <si>
    <t>417 -  višak zdrav.usta.</t>
  </si>
  <si>
    <t>417- viška.zdrv</t>
  </si>
  <si>
    <t>Službena radna i zaštitna odjeća i obuća</t>
  </si>
  <si>
    <t>418 - prenesena</t>
  </si>
  <si>
    <t>418-- prenesena</t>
  </si>
  <si>
    <t>481 - prenesena</t>
  </si>
  <si>
    <t>PROJEKCIJA PLANA ZA 2022.</t>
  </si>
  <si>
    <t>Ukupno prihodi i primici za 2022.</t>
  </si>
  <si>
    <t xml:space="preserve">111 - PGŽ </t>
  </si>
  <si>
    <t>415-PGZ konc.</t>
  </si>
  <si>
    <t>415-PGZ konc</t>
  </si>
  <si>
    <t>415-PGŽ kon</t>
  </si>
  <si>
    <t>417- višak zdrav.</t>
  </si>
  <si>
    <t>417 - višak zdrav.</t>
  </si>
  <si>
    <t xml:space="preserve">415-PGZ  </t>
  </si>
  <si>
    <t xml:space="preserve">415-PGŽ </t>
  </si>
  <si>
    <t>415-PGZ kon</t>
  </si>
  <si>
    <t>415- konc</t>
  </si>
  <si>
    <t>415-kon</t>
  </si>
  <si>
    <t>,</t>
  </si>
  <si>
    <t>Višak 2019</t>
  </si>
  <si>
    <t>R 1 PLANA 2020.</t>
  </si>
  <si>
    <t>92211 - izv 431</t>
  </si>
  <si>
    <t xml:space="preserve">92221- izv 521  </t>
  </si>
  <si>
    <t xml:space="preserve">92221- izv 521    </t>
  </si>
  <si>
    <t>92211 - izv 383</t>
  </si>
  <si>
    <t>92211 - izv 521</t>
  </si>
  <si>
    <t>92211 - izv 731</t>
  </si>
  <si>
    <t>VIŠAK/MANJAK IZ PRETHODNE(IH) GODINE KOJI ĆE SE POKRITI/RASPOREDITI izvor 431</t>
  </si>
  <si>
    <t xml:space="preserve">483 Namjenski prihodi </t>
  </si>
  <si>
    <t>383 Vlastiti prihodi</t>
  </si>
  <si>
    <t>582  pomoći</t>
  </si>
  <si>
    <t>782  naknade šteta</t>
  </si>
  <si>
    <t>Sufinanciranje posljedica zdravstvene krize  uzrokovne pandemijom Covid 19</t>
  </si>
  <si>
    <t>420612 Sufinanciranje posljedica zdravstvene krize  uzrokovne pandemijom Covid 19</t>
  </si>
  <si>
    <t>Višak 2020</t>
  </si>
  <si>
    <t>Višak 2020.</t>
  </si>
  <si>
    <t>Višak 2020 po izvorima                               prenesena sredstva</t>
  </si>
  <si>
    <t>PROJEKCIJA PLANA ZA 2023.</t>
  </si>
  <si>
    <t>Plaće sudske</t>
  </si>
  <si>
    <t xml:space="preserve">VIŠAK/MANJAK IZ PRETHODNE(IH) GODINE KOJI ĆE SE POKRITI/RASPOREDITI </t>
  </si>
  <si>
    <t>Ukupno prihodi i primici za 2023.</t>
  </si>
  <si>
    <t>PROJEKCIJA PLANA 2023.</t>
  </si>
  <si>
    <t>PROJEKCIJA PLANA  2023.</t>
  </si>
  <si>
    <t>415 - Koncesije</t>
  </si>
  <si>
    <t>Pomoći EU</t>
  </si>
  <si>
    <t xml:space="preserve">Pomoći  EU </t>
  </si>
  <si>
    <t>Pomoći    EU</t>
  </si>
  <si>
    <t>1813-- prenesena</t>
  </si>
  <si>
    <t xml:space="preserve">1813 - </t>
  </si>
  <si>
    <t>Pgz bez DEC</t>
  </si>
  <si>
    <t>Total PGZ</t>
  </si>
  <si>
    <t>F.P. 2022.</t>
  </si>
  <si>
    <t xml:space="preserve"> PLAN 2022.</t>
  </si>
  <si>
    <t>PROJEKCIJA PLANA  2024.</t>
  </si>
  <si>
    <t>Projekcija plana
za 2023.</t>
  </si>
  <si>
    <t>Projekcija plana 
za 2024.</t>
  </si>
  <si>
    <t>Plan 
za 2022.</t>
  </si>
  <si>
    <t>RAZLIKA VIŠAK/MANJAK</t>
  </si>
  <si>
    <t>VIŠAK IZ PRETHODNE GODINE KOJI ĆE SE RASPOREDITI</t>
  </si>
  <si>
    <t>MANJAK IZ PRETHODNE GODINE KOJI ĆE SE POKRITI</t>
  </si>
  <si>
    <t>A.    RAČUN  PRIHODA I RASHODA</t>
  </si>
  <si>
    <t>Plana 
za 2022.</t>
  </si>
  <si>
    <t>Plana
za 2022.</t>
  </si>
  <si>
    <t xml:space="preserve">  PLAN 2022.</t>
  </si>
  <si>
    <t>PLAN 2022.</t>
  </si>
  <si>
    <t>PROJEKCIJA PLANA 2024.</t>
  </si>
  <si>
    <t xml:space="preserve"> PROJEKCIJA PLANA 2023.</t>
  </si>
  <si>
    <t>PROJEKCIJA PLANA ZA 2024.</t>
  </si>
  <si>
    <t>Plan 2022.</t>
  </si>
  <si>
    <t>Ukupno prihodi i primici za 2024.</t>
  </si>
  <si>
    <t>VIŠAK/MANJAK IZ PRETHODNE(IH) GODINE KOJI ĆE SE POKRITI/RASPOREDITI izvor 525</t>
  </si>
  <si>
    <t>Pomoći  EU</t>
  </si>
  <si>
    <t>521 - PGŽ  Ministarstvo</t>
  </si>
  <si>
    <t>Pomoći   EU</t>
  </si>
  <si>
    <t>Pomoći     EU</t>
  </si>
  <si>
    <t>521 - PGŽ  Ministarst.</t>
  </si>
  <si>
    <t xml:space="preserve"> FINANCIJSKI  PLAN  ZZHM PGŽ  ZA 2022.                                                                                                                                      PROJEKCIJA PLANA ZA  2023. I 2024. GODINU</t>
  </si>
  <si>
    <t xml:space="preserve"> F. PLAN  2022.</t>
  </si>
  <si>
    <t>R 4 F P  2021.</t>
  </si>
  <si>
    <t>Razlika   Financijski plan 2022  -  R 4 Financijskog plana 2021.</t>
  </si>
  <si>
    <t>Projekcije   2023.</t>
  </si>
  <si>
    <t>Projekcije 2024.</t>
  </si>
  <si>
    <t>Prpkelcije 2023.</t>
  </si>
  <si>
    <t>Projekcije 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</si>
</sst>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6" x14ac:knownFonts="1">
    <font>
      <sz val="10"/>
      <color rgb="FF00000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9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1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MS Sans Serif"/>
      <charset val="238"/>
    </font>
    <font>
      <b/>
      <sz val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MS Sans Serif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color rgb="FF000000"/>
      <name val="MS Sans Serif"/>
      <family val="2"/>
      <charset val="238"/>
    </font>
    <font>
      <b/>
      <sz val="9"/>
      <color rgb="FF000000"/>
      <name val="MS Sans Serif"/>
      <family val="2"/>
      <charset val="238"/>
    </font>
    <font>
      <sz val="10"/>
      <color rgb="FF000000"/>
      <name val="MS Sans Serif"/>
      <family val="2"/>
      <charset val="238"/>
    </font>
    <font>
      <sz val="9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9"/>
      <color rgb="FF000000"/>
      <name val="MS Sans Serif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000000"/>
      <name val="MS Sans Serif"/>
      <family val="2"/>
      <charset val="238"/>
    </font>
    <font>
      <sz val="9"/>
      <color rgb="FF000000"/>
      <name val="MS Sans Serif"/>
      <family val="2"/>
      <charset val="238"/>
    </font>
    <font>
      <sz val="10"/>
      <color rgb="FF000000"/>
      <name val="MS Sans Serif"/>
      <family val="2"/>
      <charset val="238"/>
    </font>
    <font>
      <sz val="9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MS Sans Serif"/>
      <family val="2"/>
      <charset val="238"/>
    </font>
    <font>
      <b/>
      <sz val="9"/>
      <color rgb="FF000000"/>
      <name val="MS Sans Serif"/>
      <family val="2"/>
      <charset val="238"/>
    </font>
    <font>
      <b/>
      <sz val="9"/>
      <color rgb="FF000000"/>
      <name val="MS Sans Serif"/>
      <charset val="238"/>
    </font>
    <font>
      <sz val="9"/>
      <color rgb="FF000000"/>
      <name val="MS Sans Serif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8"/>
      <color rgb="FF000000"/>
      <name val="MS Sans Serif"/>
      <family val="2"/>
      <charset val="238"/>
    </font>
    <font>
      <b/>
      <i/>
      <sz val="9"/>
      <color rgb="FF000000"/>
      <name val="Arial"/>
      <family val="2"/>
      <charset val="238"/>
    </font>
    <font>
      <sz val="8"/>
      <color rgb="FF000000"/>
      <name val="MS Sans Serif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CD5B5"/>
        <bgColor rgb="FFD9D9D9"/>
      </patternFill>
    </fill>
    <fill>
      <patternFill patternType="solid">
        <fgColor rgb="FFCCC1DA"/>
        <bgColor rgb="FFB9CDE5"/>
      </patternFill>
    </fill>
    <fill>
      <patternFill patternType="solid">
        <fgColor rgb="FFD7E4BD"/>
        <bgColor rgb="FFD9D9D9"/>
      </patternFill>
    </fill>
    <fill>
      <patternFill patternType="solid">
        <fgColor rgb="FFD9D9D9"/>
        <bgColor rgb="FFD7E4BD"/>
      </patternFill>
    </fill>
    <fill>
      <patternFill patternType="solid">
        <fgColor rgb="FFC6D9F1"/>
        <bgColor rgb="FFB9CDE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B9CD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38" fillId="0" borderId="0"/>
  </cellStyleXfs>
  <cellXfs count="683">
    <xf numFmtId="0" fontId="0" fillId="0" borderId="0" xfId="0"/>
    <xf numFmtId="1" fontId="3" fillId="0" borderId="0" xfId="0" applyNumberFormat="1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left" wrapText="1"/>
    </xf>
    <xf numFmtId="4" fontId="3" fillId="0" borderId="12" xfId="0" applyNumberFormat="1" applyFont="1" applyBorder="1"/>
    <xf numFmtId="1" fontId="4" fillId="0" borderId="13" xfId="0" applyNumberFormat="1" applyFont="1" applyBorder="1" applyAlignment="1">
      <alignment wrapText="1"/>
    </xf>
    <xf numFmtId="1" fontId="4" fillId="0" borderId="2" xfId="0" applyNumberFormat="1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right"/>
    </xf>
    <xf numFmtId="0" fontId="12" fillId="0" borderId="19" xfId="0" applyFont="1" applyBorder="1" applyAlignment="1">
      <alignment horizontal="left"/>
    </xf>
    <xf numFmtId="0" fontId="3" fillId="0" borderId="20" xfId="0" applyFont="1" applyBorder="1"/>
    <xf numFmtId="4" fontId="13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3" fontId="2" fillId="0" borderId="19" xfId="0" applyNumberFormat="1" applyFont="1" applyBorder="1" applyAlignment="1">
      <alignment horizontal="right"/>
    </xf>
    <xf numFmtId="0" fontId="11" fillId="0" borderId="0" xfId="0" applyFont="1"/>
    <xf numFmtId="3" fontId="2" fillId="0" borderId="12" xfId="0" applyNumberFormat="1" applyFont="1" applyBorder="1" applyAlignment="1">
      <alignment horizontal="right"/>
    </xf>
    <xf numFmtId="0" fontId="2" fillId="0" borderId="20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0" fontId="11" fillId="0" borderId="12" xfId="0" applyFont="1" applyBorder="1"/>
    <xf numFmtId="0" fontId="1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2" borderId="21" xfId="0" applyFont="1" applyFill="1" applyBorder="1" applyAlignment="1">
      <alignment horizontal="left" wrapText="1"/>
    </xf>
    <xf numFmtId="4" fontId="5" fillId="2" borderId="2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indent="3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indent="3"/>
    </xf>
    <xf numFmtId="0" fontId="15" fillId="2" borderId="21" xfId="0" applyFont="1" applyFill="1" applyBorder="1" applyAlignment="1">
      <alignment horizontal="left" wrapText="1"/>
    </xf>
    <xf numFmtId="4" fontId="16" fillId="2" borderId="21" xfId="0" applyNumberFormat="1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left" wrapText="1"/>
    </xf>
    <xf numFmtId="4" fontId="17" fillId="2" borderId="21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left" indent="9"/>
    </xf>
    <xf numFmtId="0" fontId="18" fillId="0" borderId="0" xfId="0" applyFont="1" applyAlignment="1">
      <alignment horizontal="right" vertical="center"/>
    </xf>
    <xf numFmtId="0" fontId="18" fillId="2" borderId="21" xfId="0" applyFont="1" applyFill="1" applyBorder="1" applyAlignment="1">
      <alignment horizontal="left" wrapText="1"/>
    </xf>
    <xf numFmtId="4" fontId="7" fillId="2" borderId="21" xfId="0" applyNumberFormat="1" applyFont="1" applyFill="1" applyBorder="1" applyAlignment="1">
      <alignment vertical="center" wrapText="1"/>
    </xf>
    <xf numFmtId="0" fontId="18" fillId="0" borderId="0" xfId="0" applyFont="1" applyAlignment="1">
      <alignment horizontal="left" indent="3"/>
    </xf>
    <xf numFmtId="4" fontId="20" fillId="2" borderId="21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indent="9"/>
    </xf>
    <xf numFmtId="4" fontId="22" fillId="2" borderId="21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left" indent="3"/>
    </xf>
    <xf numFmtId="0" fontId="7" fillId="2" borderId="21" xfId="0" applyFont="1" applyFill="1" applyBorder="1" applyAlignment="1">
      <alignment vertical="center" wrapText="1"/>
    </xf>
    <xf numFmtId="4" fontId="6" fillId="2" borderId="21" xfId="0" applyNumberFormat="1" applyFont="1" applyFill="1" applyBorder="1" applyAlignment="1">
      <alignment vertical="center" wrapText="1"/>
    </xf>
    <xf numFmtId="0" fontId="26" fillId="0" borderId="0" xfId="0" applyFont="1"/>
    <xf numFmtId="1" fontId="4" fillId="8" borderId="1" xfId="0" applyNumberFormat="1" applyFont="1" applyFill="1" applyBorder="1" applyAlignment="1">
      <alignment horizontal="right" vertical="top" wrapText="1"/>
    </xf>
    <xf numFmtId="1" fontId="4" fillId="8" borderId="3" xfId="0" applyNumberFormat="1" applyFont="1" applyFill="1" applyBorder="1" applyAlignment="1">
      <alignment horizontal="left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top" wrapText="1"/>
    </xf>
    <xf numFmtId="1" fontId="4" fillId="0" borderId="3" xfId="0" applyNumberFormat="1" applyFont="1" applyBorder="1" applyAlignment="1">
      <alignment horizontal="left" wrapText="1"/>
    </xf>
    <xf numFmtId="1" fontId="4" fillId="0" borderId="7" xfId="0" applyNumberFormat="1" applyFont="1" applyBorder="1" applyAlignment="1">
      <alignment horizontal="left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left" wrapText="1"/>
    </xf>
    <xf numFmtId="4" fontId="5" fillId="0" borderId="12" xfId="0" applyNumberFormat="1" applyFont="1" applyBorder="1" applyAlignment="1">
      <alignment horizontal="right" wrapText="1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6" xfId="1" applyFont="1" applyBorder="1" applyAlignment="1">
      <alignment vertical="center" wrapText="1"/>
    </xf>
    <xf numFmtId="0" fontId="5" fillId="9" borderId="27" xfId="1" applyFont="1" applyFill="1" applyBorder="1" applyAlignment="1">
      <alignment wrapText="1"/>
    </xf>
    <xf numFmtId="4" fontId="5" fillId="9" borderId="27" xfId="1" applyNumberFormat="1" applyFont="1" applyFill="1" applyBorder="1" applyAlignment="1">
      <alignment horizontal="right" wrapText="1"/>
    </xf>
    <xf numFmtId="0" fontId="15" fillId="9" borderId="27" xfId="1" applyFont="1" applyFill="1" applyBorder="1" applyAlignment="1">
      <alignment wrapText="1"/>
    </xf>
    <xf numFmtId="4" fontId="16" fillId="9" borderId="27" xfId="1" applyNumberFormat="1" applyFont="1" applyFill="1" applyBorder="1" applyAlignment="1">
      <alignment horizontal="right" wrapText="1"/>
    </xf>
    <xf numFmtId="0" fontId="24" fillId="9" borderId="27" xfId="1" applyFont="1" applyFill="1" applyBorder="1" applyAlignment="1">
      <alignment wrapText="1"/>
    </xf>
    <xf numFmtId="4" fontId="17" fillId="9" borderId="27" xfId="1" applyNumberFormat="1" applyFont="1" applyFill="1" applyBorder="1" applyAlignment="1">
      <alignment horizontal="right" wrapText="1"/>
    </xf>
    <xf numFmtId="4" fontId="29" fillId="0" borderId="0" xfId="0" applyNumberFormat="1" applyFont="1"/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24" fillId="9" borderId="27" xfId="1" applyFont="1" applyFill="1" applyBorder="1" applyAlignment="1">
      <alignment horizontal="left" wrapText="1"/>
    </xf>
    <xf numFmtId="0" fontId="5" fillId="9" borderId="27" xfId="1" applyFont="1" applyFill="1" applyBorder="1" applyAlignment="1">
      <alignment horizontal="left" wrapText="1"/>
    </xf>
    <xf numFmtId="0" fontId="15" fillId="9" borderId="27" xfId="1" applyFont="1" applyFill="1" applyBorder="1" applyAlignment="1">
      <alignment horizontal="left" wrapText="1"/>
    </xf>
    <xf numFmtId="1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center"/>
    </xf>
    <xf numFmtId="0" fontId="28" fillId="0" borderId="0" xfId="1" applyFont="1" applyAlignment="1">
      <alignment horizontal="left" indent="1"/>
    </xf>
    <xf numFmtId="3" fontId="13" fillId="0" borderId="12" xfId="0" applyNumberFormat="1" applyFont="1" applyBorder="1" applyAlignment="1">
      <alignment horizontal="right" wrapText="1"/>
    </xf>
    <xf numFmtId="3" fontId="13" fillId="0" borderId="19" xfId="0" applyNumberFormat="1" applyFont="1" applyBorder="1" applyAlignment="1">
      <alignment horizontal="right"/>
    </xf>
    <xf numFmtId="0" fontId="32" fillId="0" borderId="0" xfId="0" applyFont="1"/>
    <xf numFmtId="0" fontId="33" fillId="0" borderId="0" xfId="0" applyFont="1"/>
    <xf numFmtId="1" fontId="34" fillId="0" borderId="0" xfId="0" applyNumberFormat="1" applyFont="1" applyAlignment="1">
      <alignment wrapText="1"/>
    </xf>
    <xf numFmtId="0" fontId="34" fillId="0" borderId="0" xfId="0" applyFont="1"/>
    <xf numFmtId="0" fontId="34" fillId="0" borderId="0" xfId="0" applyFont="1" applyAlignment="1">
      <alignment horizontal="right"/>
    </xf>
    <xf numFmtId="1" fontId="34" fillId="0" borderId="12" xfId="0" applyNumberFormat="1" applyFont="1" applyBorder="1" applyAlignment="1">
      <alignment horizontal="left" wrapText="1"/>
    </xf>
    <xf numFmtId="1" fontId="35" fillId="0" borderId="13" xfId="0" applyNumberFormat="1" applyFont="1" applyBorder="1" applyAlignment="1">
      <alignment wrapText="1"/>
    </xf>
    <xf numFmtId="0" fontId="32" fillId="0" borderId="0" xfId="0" applyFont="1" applyAlignment="1">
      <alignment vertical="center" wrapText="1"/>
    </xf>
    <xf numFmtId="4" fontId="32" fillId="0" borderId="0" xfId="0" applyNumberFormat="1" applyFont="1" applyAlignment="1">
      <alignment horizontal="center" vertical="center" wrapText="1"/>
    </xf>
    <xf numFmtId="4" fontId="32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" fontId="35" fillId="0" borderId="1" xfId="0" applyNumberFormat="1" applyFont="1" applyBorder="1" applyAlignment="1">
      <alignment horizontal="right" vertical="top" wrapText="1"/>
    </xf>
    <xf numFmtId="1" fontId="35" fillId="0" borderId="3" xfId="0" applyNumberFormat="1" applyFont="1" applyBorder="1" applyAlignment="1">
      <alignment horizontal="left" wrapText="1"/>
    </xf>
    <xf numFmtId="1" fontId="35" fillId="0" borderId="0" xfId="0" applyNumberFormat="1" applyFont="1" applyAlignment="1">
      <alignment wrapText="1"/>
    </xf>
    <xf numFmtId="4" fontId="35" fillId="0" borderId="0" xfId="0" applyNumberFormat="1" applyFont="1" applyAlignment="1">
      <alignment horizontal="center"/>
    </xf>
    <xf numFmtId="0" fontId="32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1" fontId="35" fillId="0" borderId="1" xfId="0" applyNumberFormat="1" applyFont="1" applyBorder="1" applyAlignment="1">
      <alignment horizontal="left" wrapText="1"/>
    </xf>
    <xf numFmtId="0" fontId="31" fillId="0" borderId="0" xfId="0" applyFont="1" applyAlignment="1">
      <alignment horizontal="center" vertical="center" wrapText="1"/>
    </xf>
    <xf numFmtId="0" fontId="41" fillId="0" borderId="0" xfId="2" applyFont="1"/>
    <xf numFmtId="0" fontId="42" fillId="0" borderId="0" xfId="2" applyFont="1" applyAlignment="1">
      <alignment wrapText="1"/>
    </xf>
    <xf numFmtId="0" fontId="25" fillId="0" borderId="19" xfId="2" quotePrefix="1" applyFont="1" applyBorder="1" applyAlignment="1">
      <alignment horizontal="left" wrapText="1"/>
    </xf>
    <xf numFmtId="0" fontId="25" fillId="0" borderId="20" xfId="2" quotePrefix="1" applyFont="1" applyBorder="1" applyAlignment="1">
      <alignment horizontal="left" wrapText="1"/>
    </xf>
    <xf numFmtId="0" fontId="25" fillId="0" borderId="20" xfId="2" quotePrefix="1" applyFont="1" applyBorder="1" applyAlignment="1">
      <alignment horizontal="center" wrapText="1"/>
    </xf>
    <xf numFmtId="0" fontId="25" fillId="0" borderId="20" xfId="2" quotePrefix="1" applyFont="1" applyBorder="1" applyAlignment="1">
      <alignment horizontal="left"/>
    </xf>
    <xf numFmtId="0" fontId="43" fillId="0" borderId="12" xfId="2" applyFont="1" applyBorder="1" applyAlignment="1">
      <alignment horizontal="center" wrapText="1"/>
    </xf>
    <xf numFmtId="0" fontId="43" fillId="0" borderId="12" xfId="2" applyFont="1" applyBorder="1" applyAlignment="1">
      <alignment horizontal="center" vertical="center" wrapText="1"/>
    </xf>
    <xf numFmtId="0" fontId="43" fillId="0" borderId="32" xfId="2" applyFont="1" applyBorder="1" applyAlignment="1">
      <alignment horizontal="center" vertical="center" wrapText="1"/>
    </xf>
    <xf numFmtId="3" fontId="25" fillId="11" borderId="12" xfId="2" applyNumberFormat="1" applyFont="1" applyFill="1" applyBorder="1" applyAlignment="1">
      <alignment horizontal="right"/>
    </xf>
    <xf numFmtId="0" fontId="43" fillId="0" borderId="0" xfId="2" applyFont="1" applyAlignment="1">
      <alignment horizontal="center" vertical="center" wrapText="1"/>
    </xf>
    <xf numFmtId="3" fontId="25" fillId="0" borderId="12" xfId="2" applyNumberFormat="1" applyFont="1" applyBorder="1" applyAlignment="1">
      <alignment horizontal="right"/>
    </xf>
    <xf numFmtId="3" fontId="25" fillId="0" borderId="12" xfId="2" applyNumberFormat="1" applyFont="1" applyBorder="1" applyAlignment="1">
      <alignment horizontal="right" wrapText="1"/>
    </xf>
    <xf numFmtId="3" fontId="26" fillId="0" borderId="0" xfId="2" applyNumberFormat="1" applyFont="1"/>
    <xf numFmtId="3" fontId="25" fillId="11" borderId="12" xfId="2" applyNumberFormat="1" applyFont="1" applyFill="1" applyBorder="1" applyAlignment="1">
      <alignment horizontal="right" wrapText="1"/>
    </xf>
    <xf numFmtId="3" fontId="25" fillId="13" borderId="19" xfId="2" quotePrefix="1" applyNumberFormat="1" applyFont="1" applyFill="1" applyBorder="1" applyAlignment="1">
      <alignment horizontal="right"/>
    </xf>
    <xf numFmtId="3" fontId="25" fillId="13" borderId="12" xfId="2" applyNumberFormat="1" applyFont="1" applyFill="1" applyBorder="1" applyAlignment="1">
      <alignment horizontal="right" wrapText="1"/>
    </xf>
    <xf numFmtId="3" fontId="25" fillId="11" borderId="19" xfId="2" quotePrefix="1" applyNumberFormat="1" applyFont="1" applyFill="1" applyBorder="1" applyAlignment="1">
      <alignment horizontal="right"/>
    </xf>
    <xf numFmtId="0" fontId="42" fillId="0" borderId="0" xfId="2" applyFont="1"/>
    <xf numFmtId="3" fontId="42" fillId="0" borderId="0" xfId="2" applyNumberFormat="1" applyFont="1"/>
    <xf numFmtId="0" fontId="45" fillId="0" borderId="0" xfId="2" applyFont="1"/>
    <xf numFmtId="0" fontId="40" fillId="0" borderId="0" xfId="2" quotePrefix="1" applyFont="1" applyAlignment="1">
      <alignment horizontal="left" wrapText="1"/>
    </xf>
    <xf numFmtId="0" fontId="26" fillId="0" borderId="0" xfId="2" applyFont="1" applyAlignment="1">
      <alignment horizontal="center"/>
    </xf>
    <xf numFmtId="0" fontId="47" fillId="0" borderId="0" xfId="2" applyFont="1"/>
    <xf numFmtId="0" fontId="26" fillId="0" borderId="0" xfId="2" applyFont="1" applyAlignment="1">
      <alignment horizontal="right"/>
    </xf>
    <xf numFmtId="3" fontId="43" fillId="0" borderId="0" xfId="2" applyNumberFormat="1" applyFont="1"/>
    <xf numFmtId="0" fontId="48" fillId="0" borderId="0" xfId="0" applyFont="1" applyAlignment="1">
      <alignment horizontal="center" vertical="center" wrapText="1"/>
    </xf>
    <xf numFmtId="0" fontId="49" fillId="0" borderId="0" xfId="0" applyFont="1"/>
    <xf numFmtId="0" fontId="50" fillId="0" borderId="0" xfId="0" applyFont="1"/>
    <xf numFmtId="1" fontId="51" fillId="0" borderId="0" xfId="0" applyNumberFormat="1" applyFont="1" applyAlignment="1">
      <alignment wrapText="1"/>
    </xf>
    <xf numFmtId="0" fontId="51" fillId="0" borderId="0" xfId="0" applyFont="1"/>
    <xf numFmtId="0" fontId="51" fillId="0" borderId="0" xfId="0" applyFont="1" applyAlignment="1">
      <alignment horizontal="right"/>
    </xf>
    <xf numFmtId="1" fontId="51" fillId="0" borderId="12" xfId="0" applyNumberFormat="1" applyFont="1" applyBorder="1" applyAlignment="1">
      <alignment horizontal="left" wrapText="1"/>
    </xf>
    <xf numFmtId="0" fontId="49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1" fontId="52" fillId="0" borderId="1" xfId="0" applyNumberFormat="1" applyFont="1" applyBorder="1" applyAlignment="1">
      <alignment horizontal="right" vertical="top" wrapText="1"/>
    </xf>
    <xf numFmtId="0" fontId="49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55" fillId="0" borderId="0" xfId="0" applyFont="1"/>
    <xf numFmtId="0" fontId="54" fillId="0" borderId="0" xfId="0" applyFont="1" applyAlignment="1">
      <alignment horizontal="center" vertical="center"/>
    </xf>
    <xf numFmtId="0" fontId="56" fillId="0" borderId="0" xfId="0" applyFont="1"/>
    <xf numFmtId="0" fontId="57" fillId="2" borderId="2" xfId="0" applyFont="1" applyFill="1" applyBorder="1" applyAlignment="1">
      <alignment horizontal="center" vertical="center" wrapText="1"/>
    </xf>
    <xf numFmtId="0" fontId="57" fillId="2" borderId="15" xfId="0" applyFont="1" applyFill="1" applyBorder="1" applyAlignment="1">
      <alignment horizontal="center" vertical="center" wrapText="1"/>
    </xf>
    <xf numFmtId="0" fontId="57" fillId="3" borderId="5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17" xfId="0" applyFont="1" applyBorder="1"/>
    <xf numFmtId="0" fontId="56" fillId="0" borderId="12" xfId="0" applyFont="1" applyBorder="1" applyAlignment="1">
      <alignment wrapText="1"/>
    </xf>
    <xf numFmtId="4" fontId="58" fillId="6" borderId="12" xfId="0" applyNumberFormat="1" applyFont="1" applyFill="1" applyBorder="1"/>
    <xf numFmtId="4" fontId="59" fillId="12" borderId="12" xfId="0" applyNumberFormat="1" applyFont="1" applyFill="1" applyBorder="1"/>
    <xf numFmtId="4" fontId="58" fillId="7" borderId="12" xfId="0" applyNumberFormat="1" applyFont="1" applyFill="1" applyBorder="1"/>
    <xf numFmtId="0" fontId="56" fillId="0" borderId="12" xfId="0" applyFont="1" applyBorder="1" applyAlignment="1">
      <alignment horizontal="center"/>
    </xf>
    <xf numFmtId="4" fontId="56" fillId="0" borderId="12" xfId="0" applyNumberFormat="1" applyFont="1" applyBorder="1"/>
    <xf numFmtId="4" fontId="59" fillId="0" borderId="12" xfId="0" applyNumberFormat="1" applyFont="1" applyBorder="1"/>
    <xf numFmtId="4" fontId="56" fillId="6" borderId="12" xfId="0" applyNumberFormat="1" applyFont="1" applyFill="1" applyBorder="1"/>
    <xf numFmtId="4" fontId="56" fillId="0" borderId="5" xfId="0" applyNumberFormat="1" applyFont="1" applyBorder="1"/>
    <xf numFmtId="14" fontId="60" fillId="0" borderId="0" xfId="0" applyNumberFormat="1" applyFont="1" applyAlignment="1">
      <alignment wrapText="1"/>
    </xf>
    <xf numFmtId="0" fontId="61" fillId="0" borderId="0" xfId="0" applyFont="1" applyAlignment="1">
      <alignment horizontal="center"/>
    </xf>
    <xf numFmtId="0" fontId="60" fillId="0" borderId="0" xfId="0" applyFont="1" applyAlignment="1">
      <alignment wrapText="1"/>
    </xf>
    <xf numFmtId="0" fontId="60" fillId="0" borderId="0" xfId="0" applyFont="1"/>
    <xf numFmtId="0" fontId="62" fillId="0" borderId="0" xfId="0" applyFont="1"/>
    <xf numFmtId="0" fontId="63" fillId="0" borderId="0" xfId="1" applyFont="1" applyAlignment="1">
      <alignment horizontal="left" indent="1"/>
    </xf>
    <xf numFmtId="0" fontId="64" fillId="9" borderId="27" xfId="1" applyFont="1" applyFill="1" applyBorder="1" applyAlignment="1">
      <alignment wrapText="1"/>
    </xf>
    <xf numFmtId="4" fontId="64" fillId="9" borderId="27" xfId="1" applyNumberFormat="1" applyFont="1" applyFill="1" applyBorder="1" applyAlignment="1">
      <alignment horizontal="right" wrapText="1"/>
    </xf>
    <xf numFmtId="0" fontId="65" fillId="9" borderId="27" xfId="1" applyFont="1" applyFill="1" applyBorder="1" applyAlignment="1">
      <alignment wrapText="1"/>
    </xf>
    <xf numFmtId="4" fontId="66" fillId="9" borderId="27" xfId="1" applyNumberFormat="1" applyFont="1" applyFill="1" applyBorder="1" applyAlignment="1">
      <alignment horizontal="right" wrapText="1"/>
    </xf>
    <xf numFmtId="0" fontId="67" fillId="9" borderId="27" xfId="1" applyFont="1" applyFill="1" applyBorder="1" applyAlignment="1">
      <alignment wrapText="1"/>
    </xf>
    <xf numFmtId="4" fontId="68" fillId="9" borderId="27" xfId="1" applyNumberFormat="1" applyFont="1" applyFill="1" applyBorder="1" applyAlignment="1">
      <alignment horizontal="right" wrapText="1"/>
    </xf>
    <xf numFmtId="0" fontId="65" fillId="9" borderId="27" xfId="1" applyFont="1" applyFill="1" applyBorder="1" applyAlignment="1">
      <alignment horizontal="left" wrapText="1"/>
    </xf>
    <xf numFmtId="0" fontId="67" fillId="9" borderId="27" xfId="1" applyFont="1" applyFill="1" applyBorder="1" applyAlignment="1">
      <alignment horizontal="left" wrapText="1"/>
    </xf>
    <xf numFmtId="0" fontId="64" fillId="9" borderId="27" xfId="1" applyFont="1" applyFill="1" applyBorder="1" applyAlignment="1">
      <alignment horizontal="left" wrapText="1"/>
    </xf>
    <xf numFmtId="4" fontId="69" fillId="0" borderId="0" xfId="0" applyNumberFormat="1" applyFont="1"/>
    <xf numFmtId="0" fontId="71" fillId="0" borderId="0" xfId="0" applyFont="1"/>
    <xf numFmtId="0" fontId="70" fillId="0" borderId="0" xfId="0" applyFont="1" applyAlignment="1">
      <alignment horizontal="center" vertical="center"/>
    </xf>
    <xf numFmtId="0" fontId="72" fillId="0" borderId="0" xfId="0" applyFont="1"/>
    <xf numFmtId="0" fontId="73" fillId="2" borderId="2" xfId="0" applyFont="1" applyFill="1" applyBorder="1" applyAlignment="1">
      <alignment horizontal="center" vertical="center" wrapText="1"/>
    </xf>
    <xf numFmtId="0" fontId="73" fillId="2" borderId="15" xfId="0" applyFont="1" applyFill="1" applyBorder="1" applyAlignment="1">
      <alignment horizontal="center" vertical="center" wrapText="1"/>
    </xf>
    <xf numFmtId="0" fontId="73" fillId="4" borderId="5" xfId="0" applyFont="1" applyFill="1" applyBorder="1" applyAlignment="1">
      <alignment horizontal="center" vertical="center" wrapText="1"/>
    </xf>
    <xf numFmtId="0" fontId="73" fillId="5" borderId="5" xfId="0" applyFont="1" applyFill="1" applyBorder="1" applyAlignment="1">
      <alignment horizontal="center" vertical="center" wrapText="1"/>
    </xf>
    <xf numFmtId="0" fontId="73" fillId="5" borderId="6" xfId="0" applyFont="1" applyFill="1" applyBorder="1" applyAlignment="1">
      <alignment horizontal="center" vertical="center" wrapText="1"/>
    </xf>
    <xf numFmtId="0" fontId="74" fillId="0" borderId="0" xfId="0" applyFont="1"/>
    <xf numFmtId="0" fontId="74" fillId="0" borderId="16" xfId="0" applyFont="1" applyBorder="1" applyAlignment="1">
      <alignment horizontal="center"/>
    </xf>
    <xf numFmtId="0" fontId="72" fillId="0" borderId="5" xfId="0" applyFont="1" applyBorder="1" applyAlignment="1">
      <alignment wrapText="1"/>
    </xf>
    <xf numFmtId="0" fontId="72" fillId="0" borderId="5" xfId="0" applyFont="1" applyBorder="1"/>
    <xf numFmtId="0" fontId="74" fillId="0" borderId="5" xfId="0" applyFont="1" applyBorder="1" applyAlignment="1">
      <alignment horizontal="center" vertical="center"/>
    </xf>
    <xf numFmtId="0" fontId="74" fillId="0" borderId="5" xfId="0" applyFont="1" applyBorder="1" applyAlignment="1">
      <alignment horizontal="center" wrapText="1"/>
    </xf>
    <xf numFmtId="0" fontId="74" fillId="0" borderId="5" xfId="0" applyFont="1" applyBorder="1" applyAlignment="1">
      <alignment horizontal="center"/>
    </xf>
    <xf numFmtId="0" fontId="74" fillId="0" borderId="5" xfId="0" applyFont="1" applyBorder="1"/>
    <xf numFmtId="0" fontId="74" fillId="0" borderId="17" xfId="0" applyFont="1" applyBorder="1" applyAlignment="1">
      <alignment horizontal="center"/>
    </xf>
    <xf numFmtId="0" fontId="75" fillId="0" borderId="17" xfId="0" applyFont="1" applyBorder="1" applyAlignment="1">
      <alignment wrapText="1"/>
    </xf>
    <xf numFmtId="0" fontId="74" fillId="0" borderId="17" xfId="0" applyFont="1" applyBorder="1"/>
    <xf numFmtId="0" fontId="74" fillId="0" borderId="12" xfId="0" applyFont="1" applyBorder="1" applyAlignment="1">
      <alignment horizontal="center"/>
    </xf>
    <xf numFmtId="0" fontId="72" fillId="0" borderId="12" xfId="0" applyFont="1" applyBorder="1" applyAlignment="1">
      <alignment wrapText="1"/>
    </xf>
    <xf numFmtId="0" fontId="72" fillId="0" borderId="12" xfId="0" applyFont="1" applyBorder="1"/>
    <xf numFmtId="0" fontId="74" fillId="6" borderId="12" xfId="0" applyFont="1" applyFill="1" applyBorder="1" applyAlignment="1">
      <alignment horizontal="center"/>
    </xf>
    <xf numFmtId="0" fontId="74" fillId="6" borderId="12" xfId="0" applyFont="1" applyFill="1" applyBorder="1" applyAlignment="1">
      <alignment wrapText="1"/>
    </xf>
    <xf numFmtId="4" fontId="74" fillId="6" borderId="12" xfId="0" applyNumberFormat="1" applyFont="1" applyFill="1" applyBorder="1"/>
    <xf numFmtId="0" fontId="74" fillId="7" borderId="12" xfId="0" applyFont="1" applyFill="1" applyBorder="1" applyAlignment="1">
      <alignment horizontal="center"/>
    </xf>
    <xf numFmtId="0" fontId="74" fillId="7" borderId="12" xfId="0" applyFont="1" applyFill="1" applyBorder="1" applyAlignment="1">
      <alignment wrapText="1"/>
    </xf>
    <xf numFmtId="4" fontId="74" fillId="7" borderId="12" xfId="0" applyNumberFormat="1" applyFont="1" applyFill="1" applyBorder="1"/>
    <xf numFmtId="0" fontId="72" fillId="0" borderId="12" xfId="0" applyFont="1" applyBorder="1" applyAlignment="1">
      <alignment horizontal="center"/>
    </xf>
    <xf numFmtId="4" fontId="72" fillId="0" borderId="12" xfId="0" applyNumberFormat="1" applyFont="1" applyBorder="1"/>
    <xf numFmtId="0" fontId="76" fillId="0" borderId="12" xfId="0" applyFont="1" applyBorder="1" applyAlignment="1">
      <alignment horizontal="center"/>
    </xf>
    <xf numFmtId="0" fontId="76" fillId="0" borderId="12" xfId="0" applyFont="1" applyBorder="1" applyAlignment="1">
      <alignment wrapText="1"/>
    </xf>
    <xf numFmtId="4" fontId="77" fillId="0" borderId="12" xfId="0" applyNumberFormat="1" applyFont="1" applyBorder="1"/>
    <xf numFmtId="4" fontId="76" fillId="0" borderId="12" xfId="0" applyNumberFormat="1" applyFont="1" applyBorder="1"/>
    <xf numFmtId="4" fontId="76" fillId="12" borderId="12" xfId="0" applyNumberFormat="1" applyFont="1" applyFill="1" applyBorder="1"/>
    <xf numFmtId="4" fontId="72" fillId="7" borderId="12" xfId="0" applyNumberFormat="1" applyFont="1" applyFill="1" applyBorder="1"/>
    <xf numFmtId="0" fontId="72" fillId="0" borderId="18" xfId="0" applyFont="1" applyBorder="1" applyAlignment="1">
      <alignment horizontal="center"/>
    </xf>
    <xf numFmtId="0" fontId="72" fillId="0" borderId="18" xfId="0" applyFont="1" applyBorder="1" applyAlignment="1">
      <alignment wrapText="1"/>
    </xf>
    <xf numFmtId="4" fontId="72" fillId="0" borderId="18" xfId="0" applyNumberFormat="1" applyFont="1" applyBorder="1"/>
    <xf numFmtId="0" fontId="76" fillId="0" borderId="29" xfId="0" applyFont="1" applyBorder="1" applyAlignment="1">
      <alignment horizontal="center"/>
    </xf>
    <xf numFmtId="0" fontId="76" fillId="0" borderId="30" xfId="0" applyFont="1" applyBorder="1" applyAlignment="1">
      <alignment wrapText="1"/>
    </xf>
    <xf numFmtId="4" fontId="77" fillId="0" borderId="18" xfId="0" applyNumberFormat="1" applyFont="1" applyBorder="1"/>
    <xf numFmtId="0" fontId="74" fillId="0" borderId="14" xfId="0" applyFont="1" applyBorder="1" applyAlignment="1">
      <alignment horizontal="center"/>
    </xf>
    <xf numFmtId="0" fontId="74" fillId="0" borderId="5" xfId="0" applyFont="1" applyBorder="1" applyAlignment="1">
      <alignment wrapText="1"/>
    </xf>
    <xf numFmtId="4" fontId="72" fillId="0" borderId="5" xfId="0" applyNumberFormat="1" applyFont="1" applyBorder="1"/>
    <xf numFmtId="0" fontId="78" fillId="0" borderId="0" xfId="0" applyFont="1" applyAlignment="1">
      <alignment horizontal="center"/>
    </xf>
    <xf numFmtId="0" fontId="79" fillId="0" borderId="0" xfId="0" applyFont="1" applyAlignment="1">
      <alignment wrapText="1"/>
    </xf>
    <xf numFmtId="0" fontId="79" fillId="0" borderId="0" xfId="0" applyFont="1"/>
    <xf numFmtId="0" fontId="80" fillId="0" borderId="0" xfId="0" applyFont="1"/>
    <xf numFmtId="0" fontId="81" fillId="0" borderId="0" xfId="0" applyFont="1" applyAlignment="1">
      <alignment horizontal="right" vertical="center"/>
    </xf>
    <xf numFmtId="0" fontId="83" fillId="0" borderId="0" xfId="0" applyFont="1" applyAlignment="1">
      <alignment horizontal="right" vertical="center"/>
    </xf>
    <xf numFmtId="0" fontId="83" fillId="2" borderId="21" xfId="0" applyFont="1" applyFill="1" applyBorder="1" applyAlignment="1">
      <alignment horizontal="left" wrapText="1"/>
    </xf>
    <xf numFmtId="4" fontId="83" fillId="2" borderId="21" xfId="0" applyNumberFormat="1" applyFont="1" applyFill="1" applyBorder="1" applyAlignment="1">
      <alignment vertical="center" wrapText="1"/>
    </xf>
    <xf numFmtId="0" fontId="83" fillId="0" borderId="0" xfId="0" applyFont="1" applyAlignment="1">
      <alignment horizontal="left" indent="3"/>
    </xf>
    <xf numFmtId="0" fontId="84" fillId="0" borderId="0" xfId="0" applyFont="1" applyAlignment="1">
      <alignment horizontal="right" vertical="center"/>
    </xf>
    <xf numFmtId="0" fontId="82" fillId="2" borderId="12" xfId="0" applyFont="1" applyFill="1" applyBorder="1" applyAlignment="1">
      <alignment horizontal="left" vertical="center" wrapText="1"/>
    </xf>
    <xf numFmtId="0" fontId="84" fillId="0" borderId="0" xfId="0" applyFont="1" applyAlignment="1">
      <alignment horizontal="left" indent="3"/>
    </xf>
    <xf numFmtId="0" fontId="84" fillId="2" borderId="21" xfId="0" applyFont="1" applyFill="1" applyBorder="1" applyAlignment="1">
      <alignment horizontal="left" wrapText="1"/>
    </xf>
    <xf numFmtId="4" fontId="85" fillId="2" borderId="21" xfId="0" applyNumberFormat="1" applyFont="1" applyFill="1" applyBorder="1" applyAlignment="1">
      <alignment vertical="center" wrapText="1"/>
    </xf>
    <xf numFmtId="0" fontId="86" fillId="2" borderId="12" xfId="0" applyFont="1" applyFill="1" applyBorder="1" applyAlignment="1">
      <alignment horizontal="left" vertical="center" wrapText="1"/>
    </xf>
    <xf numFmtId="0" fontId="87" fillId="2" borderId="21" xfId="0" applyFont="1" applyFill="1" applyBorder="1" applyAlignment="1">
      <alignment horizontal="left" wrapText="1"/>
    </xf>
    <xf numFmtId="4" fontId="88" fillId="2" borderId="21" xfId="0" applyNumberFormat="1" applyFont="1" applyFill="1" applyBorder="1" applyAlignment="1">
      <alignment vertical="center" wrapText="1"/>
    </xf>
    <xf numFmtId="0" fontId="81" fillId="0" borderId="0" xfId="0" applyFont="1" applyAlignment="1">
      <alignment horizontal="left" indent="9"/>
    </xf>
    <xf numFmtId="0" fontId="89" fillId="0" borderId="0" xfId="0" applyFont="1" applyAlignment="1">
      <alignment horizontal="right" vertical="center"/>
    </xf>
    <xf numFmtId="0" fontId="90" fillId="2" borderId="12" xfId="0" applyFont="1" applyFill="1" applyBorder="1" applyAlignment="1">
      <alignment horizontal="left" vertical="center" wrapText="1"/>
    </xf>
    <xf numFmtId="0" fontId="89" fillId="2" borderId="21" xfId="0" applyFont="1" applyFill="1" applyBorder="1" applyAlignment="1">
      <alignment horizontal="left" wrapText="1"/>
    </xf>
    <xf numFmtId="4" fontId="91" fillId="2" borderId="21" xfId="0" applyNumberFormat="1" applyFont="1" applyFill="1" applyBorder="1" applyAlignment="1">
      <alignment vertical="center" wrapText="1"/>
    </xf>
    <xf numFmtId="0" fontId="89" fillId="0" borderId="0" xfId="0" applyFont="1" applyAlignment="1">
      <alignment horizontal="left" indent="3"/>
    </xf>
    <xf numFmtId="0" fontId="92" fillId="0" borderId="0" xfId="0" applyFont="1" applyAlignment="1">
      <alignment horizontal="left" indent="9"/>
    </xf>
    <xf numFmtId="0" fontId="93" fillId="0" borderId="0" xfId="0" applyFont="1" applyAlignment="1">
      <alignment horizontal="left" indent="3"/>
    </xf>
    <xf numFmtId="4" fontId="87" fillId="2" borderId="21" xfId="0" applyNumberFormat="1" applyFont="1" applyFill="1" applyBorder="1" applyAlignment="1">
      <alignment vertical="center" wrapText="1"/>
    </xf>
    <xf numFmtId="0" fontId="91" fillId="2" borderId="21" xfId="0" applyFont="1" applyFill="1" applyBorder="1" applyAlignment="1">
      <alignment vertical="center" wrapText="1"/>
    </xf>
    <xf numFmtId="0" fontId="94" fillId="0" borderId="0" xfId="0" applyFont="1" applyAlignment="1">
      <alignment horizontal="center" vertical="center"/>
    </xf>
    <xf numFmtId="0" fontId="95" fillId="0" borderId="0" xfId="0" applyFont="1"/>
    <xf numFmtId="0" fontId="96" fillId="0" borderId="0" xfId="0" applyFont="1"/>
    <xf numFmtId="0" fontId="97" fillId="2" borderId="2" xfId="0" applyFont="1" applyFill="1" applyBorder="1" applyAlignment="1">
      <alignment horizontal="center" vertical="center" wrapText="1"/>
    </xf>
    <xf numFmtId="0" fontId="97" fillId="2" borderId="15" xfId="0" applyFont="1" applyFill="1" applyBorder="1" applyAlignment="1">
      <alignment horizontal="center" vertical="center" wrapText="1"/>
    </xf>
    <xf numFmtId="0" fontId="97" fillId="3" borderId="5" xfId="0" applyFont="1" applyFill="1" applyBorder="1" applyAlignment="1">
      <alignment horizontal="center" vertical="center" wrapText="1"/>
    </xf>
    <xf numFmtId="0" fontId="97" fillId="4" borderId="5" xfId="0" applyFont="1" applyFill="1" applyBorder="1" applyAlignment="1">
      <alignment horizontal="center" vertical="center" wrapText="1"/>
    </xf>
    <xf numFmtId="0" fontId="97" fillId="5" borderId="5" xfId="0" applyFont="1" applyFill="1" applyBorder="1" applyAlignment="1">
      <alignment horizontal="center" vertical="center" wrapText="1"/>
    </xf>
    <xf numFmtId="0" fontId="97" fillId="5" borderId="6" xfId="0" applyFont="1" applyFill="1" applyBorder="1" applyAlignment="1">
      <alignment horizontal="center" vertical="center" wrapText="1"/>
    </xf>
    <xf numFmtId="0" fontId="98" fillId="0" borderId="0" xfId="0" applyFont="1"/>
    <xf numFmtId="0" fontId="98" fillId="0" borderId="16" xfId="0" applyFont="1" applyBorder="1" applyAlignment="1">
      <alignment horizontal="center"/>
    </xf>
    <xf numFmtId="0" fontId="96" fillId="0" borderId="5" xfId="0" applyFont="1" applyBorder="1" applyAlignment="1">
      <alignment wrapText="1"/>
    </xf>
    <xf numFmtId="0" fontId="96" fillId="0" borderId="5" xfId="0" applyFont="1" applyBorder="1"/>
    <xf numFmtId="0" fontId="98" fillId="0" borderId="5" xfId="0" applyFont="1" applyBorder="1" applyAlignment="1">
      <alignment horizontal="center" wrapText="1"/>
    </xf>
    <xf numFmtId="0" fontId="98" fillId="0" borderId="5" xfId="0" applyFont="1" applyBorder="1"/>
    <xf numFmtId="0" fontId="98" fillId="0" borderId="5" xfId="0" applyFont="1" applyBorder="1" applyAlignment="1">
      <alignment horizontal="center"/>
    </xf>
    <xf numFmtId="0" fontId="98" fillId="0" borderId="17" xfId="0" applyFont="1" applyBorder="1" applyAlignment="1">
      <alignment horizontal="center"/>
    </xf>
    <xf numFmtId="0" fontId="99" fillId="0" borderId="17" xfId="0" applyFont="1" applyBorder="1" applyAlignment="1">
      <alignment wrapText="1"/>
    </xf>
    <xf numFmtId="0" fontId="98" fillId="0" borderId="17" xfId="0" applyFont="1" applyBorder="1"/>
    <xf numFmtId="0" fontId="98" fillId="0" borderId="12" xfId="0" applyFont="1" applyBorder="1" applyAlignment="1">
      <alignment horizontal="center"/>
    </xf>
    <xf numFmtId="0" fontId="96" fillId="0" borderId="12" xfId="0" applyFont="1" applyBorder="1" applyAlignment="1">
      <alignment wrapText="1"/>
    </xf>
    <xf numFmtId="0" fontId="96" fillId="0" borderId="12" xfId="0" applyFont="1" applyBorder="1"/>
    <xf numFmtId="0" fontId="98" fillId="6" borderId="12" xfId="0" applyFont="1" applyFill="1" applyBorder="1" applyAlignment="1">
      <alignment horizontal="center"/>
    </xf>
    <xf numFmtId="0" fontId="98" fillId="6" borderId="12" xfId="0" applyFont="1" applyFill="1" applyBorder="1" applyAlignment="1">
      <alignment wrapText="1"/>
    </xf>
    <xf numFmtId="4" fontId="98" fillId="6" borderId="12" xfId="0" applyNumberFormat="1" applyFont="1" applyFill="1" applyBorder="1"/>
    <xf numFmtId="0" fontId="98" fillId="7" borderId="12" xfId="0" applyFont="1" applyFill="1" applyBorder="1" applyAlignment="1">
      <alignment horizontal="center"/>
    </xf>
    <xf numFmtId="0" fontId="98" fillId="7" borderId="12" xfId="0" applyFont="1" applyFill="1" applyBorder="1" applyAlignment="1">
      <alignment wrapText="1"/>
    </xf>
    <xf numFmtId="4" fontId="98" fillId="7" borderId="12" xfId="0" applyNumberFormat="1" applyFont="1" applyFill="1" applyBorder="1"/>
    <xf numFmtId="0" fontId="96" fillId="0" borderId="12" xfId="0" applyFont="1" applyBorder="1" applyAlignment="1">
      <alignment horizontal="center"/>
    </xf>
    <xf numFmtId="4" fontId="96" fillId="0" borderId="12" xfId="0" applyNumberFormat="1" applyFont="1" applyBorder="1"/>
    <xf numFmtId="0" fontId="98" fillId="0" borderId="12" xfId="0" applyFont="1" applyBorder="1" applyAlignment="1">
      <alignment wrapText="1"/>
    </xf>
    <xf numFmtId="4" fontId="98" fillId="0" borderId="12" xfId="0" applyNumberFormat="1" applyFont="1" applyBorder="1"/>
    <xf numFmtId="4" fontId="100" fillId="0" borderId="12" xfId="0" applyNumberFormat="1" applyFont="1" applyBorder="1"/>
    <xf numFmtId="4" fontId="96" fillId="7" borderId="12" xfId="0" applyNumberFormat="1" applyFont="1" applyFill="1" applyBorder="1"/>
    <xf numFmtId="0" fontId="98" fillId="10" borderId="12" xfId="0" applyFont="1" applyFill="1" applyBorder="1" applyAlignment="1">
      <alignment horizontal="center"/>
    </xf>
    <xf numFmtId="0" fontId="98" fillId="10" borderId="12" xfId="0" applyFont="1" applyFill="1" applyBorder="1" applyAlignment="1">
      <alignment wrapText="1"/>
    </xf>
    <xf numFmtId="4" fontId="96" fillId="10" borderId="12" xfId="0" applyNumberFormat="1" applyFont="1" applyFill="1" applyBorder="1"/>
    <xf numFmtId="4" fontId="98" fillId="10" borderId="12" xfId="0" applyNumberFormat="1" applyFont="1" applyFill="1" applyBorder="1"/>
    <xf numFmtId="4" fontId="101" fillId="0" borderId="12" xfId="0" applyNumberFormat="1" applyFont="1" applyBorder="1"/>
    <xf numFmtId="0" fontId="100" fillId="0" borderId="0" xfId="0" applyFont="1"/>
    <xf numFmtId="0" fontId="98" fillId="11" borderId="12" xfId="0" applyFont="1" applyFill="1" applyBorder="1" applyAlignment="1">
      <alignment horizontal="center"/>
    </xf>
    <xf numFmtId="0" fontId="98" fillId="11" borderId="12" xfId="0" applyFont="1" applyFill="1" applyBorder="1" applyAlignment="1">
      <alignment wrapText="1"/>
    </xf>
    <xf numFmtId="4" fontId="96" fillId="11" borderId="12" xfId="0" applyNumberFormat="1" applyFont="1" applyFill="1" applyBorder="1"/>
    <xf numFmtId="4" fontId="98" fillId="11" borderId="12" xfId="0" applyNumberFormat="1" applyFont="1" applyFill="1" applyBorder="1"/>
    <xf numFmtId="4" fontId="96" fillId="6" borderId="12" xfId="0" applyNumberFormat="1" applyFont="1" applyFill="1" applyBorder="1"/>
    <xf numFmtId="0" fontId="102" fillId="0" borderId="0" xfId="0" applyFont="1"/>
    <xf numFmtId="0" fontId="96" fillId="0" borderId="18" xfId="0" applyFont="1" applyBorder="1" applyAlignment="1">
      <alignment horizontal="center"/>
    </xf>
    <xf numFmtId="0" fontId="96" fillId="0" borderId="18" xfId="0" applyFont="1" applyBorder="1" applyAlignment="1">
      <alignment wrapText="1"/>
    </xf>
    <xf numFmtId="4" fontId="96" fillId="12" borderId="12" xfId="0" applyNumberFormat="1" applyFont="1" applyFill="1" applyBorder="1"/>
    <xf numFmtId="4" fontId="96" fillId="0" borderId="18" xfId="0" applyNumberFormat="1" applyFont="1" applyBorder="1"/>
    <xf numFmtId="0" fontId="98" fillId="0" borderId="29" xfId="0" applyFont="1" applyBorder="1" applyAlignment="1">
      <alignment horizontal="center"/>
    </xf>
    <xf numFmtId="0" fontId="98" fillId="0" borderId="30" xfId="0" applyFont="1" applyBorder="1" applyAlignment="1">
      <alignment wrapText="1"/>
    </xf>
    <xf numFmtId="4" fontId="98" fillId="0" borderId="30" xfId="0" applyNumberFormat="1" applyFont="1" applyBorder="1"/>
    <xf numFmtId="4" fontId="96" fillId="0" borderId="30" xfId="0" applyNumberFormat="1" applyFont="1" applyBorder="1"/>
    <xf numFmtId="0" fontId="98" fillId="0" borderId="14" xfId="0" applyFont="1" applyBorder="1" applyAlignment="1">
      <alignment horizontal="center"/>
    </xf>
    <xf numFmtId="0" fontId="98" fillId="0" borderId="5" xfId="0" applyFont="1" applyBorder="1" applyAlignment="1">
      <alignment wrapText="1"/>
    </xf>
    <xf numFmtId="4" fontId="98" fillId="0" borderId="5" xfId="0" applyNumberFormat="1" applyFont="1" applyBorder="1"/>
    <xf numFmtId="4" fontId="101" fillId="0" borderId="5" xfId="0" applyNumberFormat="1" applyFont="1" applyBorder="1"/>
    <xf numFmtId="0" fontId="103" fillId="0" borderId="0" xfId="0" applyFont="1" applyAlignment="1">
      <alignment horizontal="center"/>
    </xf>
    <xf numFmtId="0" fontId="104" fillId="0" borderId="0" xfId="0" applyFont="1" applyAlignment="1">
      <alignment wrapText="1"/>
    </xf>
    <xf numFmtId="0" fontId="104" fillId="0" borderId="0" xfId="0" applyFont="1"/>
    <xf numFmtId="0" fontId="105" fillId="0" borderId="0" xfId="0" applyFont="1"/>
    <xf numFmtId="4" fontId="105" fillId="0" borderId="0" xfId="0" applyNumberFormat="1" applyFont="1"/>
    <xf numFmtId="0" fontId="105" fillId="0" borderId="0" xfId="0" applyFont="1" applyAlignment="1">
      <alignment wrapText="1"/>
    </xf>
    <xf numFmtId="4" fontId="49" fillId="0" borderId="0" xfId="0" applyNumberFormat="1" applyFont="1" applyAlignment="1">
      <alignment vertical="center" wrapText="1"/>
    </xf>
    <xf numFmtId="0" fontId="6" fillId="0" borderId="12" xfId="0" applyFont="1" applyBorder="1" applyAlignment="1">
      <alignment wrapText="1"/>
    </xf>
    <xf numFmtId="0" fontId="5" fillId="7" borderId="12" xfId="0" applyFont="1" applyFill="1" applyBorder="1"/>
    <xf numFmtId="4" fontId="5" fillId="0" borderId="12" xfId="0" applyNumberFormat="1" applyFont="1" applyBorder="1"/>
    <xf numFmtId="4" fontId="6" fillId="0" borderId="12" xfId="0" applyNumberFormat="1" applyFont="1" applyBorder="1"/>
    <xf numFmtId="0" fontId="5" fillId="7" borderId="12" xfId="0" applyFont="1" applyFill="1" applyBorder="1" applyAlignment="1">
      <alignment wrapText="1"/>
    </xf>
    <xf numFmtId="4" fontId="80" fillId="0" borderId="33" xfId="0" applyNumberFormat="1" applyFont="1" applyBorder="1"/>
    <xf numFmtId="4" fontId="83" fillId="2" borderId="0" xfId="0" applyNumberFormat="1" applyFont="1" applyFill="1" applyAlignment="1">
      <alignment vertical="center" wrapText="1"/>
    </xf>
    <xf numFmtId="4" fontId="91" fillId="2" borderId="12" xfId="0" applyNumberFormat="1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4" fontId="52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left"/>
    </xf>
    <xf numFmtId="0" fontId="3" fillId="0" borderId="12" xfId="0" applyFont="1" applyBorder="1" applyAlignment="1">
      <alignment wrapText="1"/>
    </xf>
    <xf numFmtId="4" fontId="5" fillId="14" borderId="12" xfId="0" applyNumberFormat="1" applyFont="1" applyFill="1" applyBorder="1"/>
    <xf numFmtId="4" fontId="5" fillId="10" borderId="12" xfId="0" applyNumberFormat="1" applyFont="1" applyFill="1" applyBorder="1"/>
    <xf numFmtId="4" fontId="106" fillId="0" borderId="12" xfId="0" applyNumberFormat="1" applyFont="1" applyBorder="1"/>
    <xf numFmtId="1" fontId="30" fillId="8" borderId="7" xfId="0" applyNumberFormat="1" applyFont="1" applyFill="1" applyBorder="1" applyAlignment="1">
      <alignment horizontal="left" wrapText="1"/>
    </xf>
    <xf numFmtId="1" fontId="106" fillId="0" borderId="12" xfId="0" applyNumberFormat="1" applyFont="1" applyBorder="1" applyAlignment="1">
      <alignment horizontal="left" wrapText="1"/>
    </xf>
    <xf numFmtId="4" fontId="106" fillId="0" borderId="12" xfId="0" applyNumberFormat="1" applyFont="1" applyBorder="1" applyAlignment="1">
      <alignment horizontal="left" wrapText="1"/>
    </xf>
    <xf numFmtId="4" fontId="106" fillId="0" borderId="12" xfId="0" applyNumberFormat="1" applyFont="1" applyBorder="1" applyAlignment="1">
      <alignment horizontal="center" vertical="center" wrapText="1"/>
    </xf>
    <xf numFmtId="4" fontId="106" fillId="0" borderId="12" xfId="0" applyNumberFormat="1" applyFont="1" applyBorder="1" applyAlignment="1">
      <alignment horizontal="center" wrapText="1"/>
    </xf>
    <xf numFmtId="1" fontId="30" fillId="0" borderId="13" xfId="0" applyNumberFormat="1" applyFont="1" applyBorder="1" applyAlignment="1">
      <alignment wrapText="1"/>
    </xf>
    <xf numFmtId="4" fontId="106" fillId="0" borderId="13" xfId="0" applyNumberFormat="1" applyFont="1" applyBorder="1"/>
    <xf numFmtId="1" fontId="30" fillId="0" borderId="2" xfId="0" applyNumberFormat="1" applyFont="1" applyBorder="1" applyAlignment="1">
      <alignment wrapText="1"/>
    </xf>
    <xf numFmtId="14" fontId="29" fillId="0" borderId="0" xfId="0" applyNumberFormat="1" applyFont="1" applyAlignment="1">
      <alignment wrapText="1"/>
    </xf>
    <xf numFmtId="4" fontId="108" fillId="0" borderId="0" xfId="0" applyNumberFormat="1" applyFont="1"/>
    <xf numFmtId="4" fontId="107" fillId="0" borderId="0" xfId="0" applyNumberFormat="1" applyFont="1" applyAlignment="1">
      <alignment vertical="center" wrapText="1"/>
    </xf>
    <xf numFmtId="4" fontId="108" fillId="0" borderId="0" xfId="0" applyNumberFormat="1" applyFont="1" applyAlignment="1">
      <alignment horizontal="center" vertical="center" wrapText="1"/>
    </xf>
    <xf numFmtId="4" fontId="104" fillId="0" borderId="0" xfId="0" applyNumberFormat="1" applyFont="1"/>
    <xf numFmtId="0" fontId="30" fillId="0" borderId="35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3" fontId="106" fillId="0" borderId="12" xfId="0" applyNumberFormat="1" applyFont="1" applyBorder="1"/>
    <xf numFmtId="3" fontId="106" fillId="0" borderId="13" xfId="0" applyNumberFormat="1" applyFont="1" applyBorder="1"/>
    <xf numFmtId="4" fontId="106" fillId="0" borderId="12" xfId="0" applyNumberFormat="1" applyFont="1" applyBorder="1" applyAlignment="1">
      <alignment horizontal="right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97" fillId="3" borderId="2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98" fillId="0" borderId="36" xfId="0" applyFont="1" applyBorder="1" applyAlignment="1">
      <alignment horizontal="center" wrapText="1"/>
    </xf>
    <xf numFmtId="0" fontId="97" fillId="3" borderId="20" xfId="0" applyFont="1" applyFill="1" applyBorder="1" applyAlignment="1">
      <alignment horizontal="center" vertical="center" wrapText="1"/>
    </xf>
    <xf numFmtId="0" fontId="97" fillId="3" borderId="21" xfId="0" applyFont="1" applyFill="1" applyBorder="1" applyAlignment="1">
      <alignment horizontal="center" vertical="center" wrapText="1"/>
    </xf>
    <xf numFmtId="0" fontId="57" fillId="3" borderId="25" xfId="0" applyFont="1" applyFill="1" applyBorder="1" applyAlignment="1">
      <alignment horizontal="center" vertical="center" wrapText="1"/>
    </xf>
    <xf numFmtId="0" fontId="96" fillId="15" borderId="12" xfId="0" applyFont="1" applyFill="1" applyBorder="1" applyAlignment="1">
      <alignment horizontal="center"/>
    </xf>
    <xf numFmtId="4" fontId="96" fillId="15" borderId="12" xfId="0" applyNumberFormat="1" applyFont="1" applyFill="1" applyBorder="1"/>
    <xf numFmtId="4" fontId="98" fillId="15" borderId="12" xfId="0" applyNumberFormat="1" applyFont="1" applyFill="1" applyBorder="1"/>
    <xf numFmtId="0" fontId="96" fillId="15" borderId="0" xfId="0" applyFont="1" applyFill="1"/>
    <xf numFmtId="4" fontId="6" fillId="15" borderId="12" xfId="0" applyNumberFormat="1" applyFont="1" applyFill="1" applyBorder="1"/>
    <xf numFmtId="0" fontId="96" fillId="15" borderId="12" xfId="0" applyFont="1" applyFill="1" applyBorder="1" applyAlignment="1">
      <alignment wrapText="1"/>
    </xf>
    <xf numFmtId="0" fontId="98" fillId="15" borderId="12" xfId="0" applyFont="1" applyFill="1" applyBorder="1" applyAlignment="1">
      <alignment horizontal="center"/>
    </xf>
    <xf numFmtId="0" fontId="98" fillId="15" borderId="12" xfId="0" applyFont="1" applyFill="1" applyBorder="1" applyAlignment="1">
      <alignment wrapText="1"/>
    </xf>
    <xf numFmtId="0" fontId="9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4" fontId="96" fillId="0" borderId="12" xfId="0" applyNumberFormat="1" applyFont="1" applyFill="1" applyBorder="1"/>
    <xf numFmtId="4" fontId="98" fillId="0" borderId="12" xfId="0" applyNumberFormat="1" applyFont="1" applyFill="1" applyBorder="1"/>
    <xf numFmtId="0" fontId="6" fillId="0" borderId="12" xfId="0" applyFont="1" applyFill="1" applyBorder="1" applyAlignment="1">
      <alignment horizontal="center"/>
    </xf>
    <xf numFmtId="0" fontId="96" fillId="0" borderId="12" xfId="0" applyFont="1" applyFill="1" applyBorder="1" applyAlignment="1">
      <alignment wrapText="1"/>
    </xf>
    <xf numFmtId="4" fontId="6" fillId="0" borderId="12" xfId="0" applyNumberFormat="1" applyFont="1" applyFill="1" applyBorder="1"/>
    <xf numFmtId="0" fontId="98" fillId="0" borderId="12" xfId="0" applyFont="1" applyFill="1" applyBorder="1" applyAlignment="1">
      <alignment horizontal="center"/>
    </xf>
    <xf numFmtId="0" fontId="98" fillId="0" borderId="12" xfId="0" applyFont="1" applyFill="1" applyBorder="1" applyAlignment="1">
      <alignment wrapText="1"/>
    </xf>
    <xf numFmtId="4" fontId="68" fillId="0" borderId="27" xfId="1" applyNumberFormat="1" applyFont="1" applyFill="1" applyBorder="1" applyAlignment="1">
      <alignment horizontal="right" wrapText="1"/>
    </xf>
    <xf numFmtId="4" fontId="20" fillId="0" borderId="27" xfId="1" applyNumberFormat="1" applyFont="1" applyFill="1" applyBorder="1" applyAlignment="1">
      <alignment horizontal="right" wrapText="1"/>
    </xf>
    <xf numFmtId="4" fontId="17" fillId="0" borderId="27" xfId="1" applyNumberFormat="1" applyFont="1" applyFill="1" applyBorder="1" applyAlignment="1">
      <alignment horizontal="right" wrapText="1"/>
    </xf>
    <xf numFmtId="1" fontId="30" fillId="8" borderId="1" xfId="0" applyNumberFormat="1" applyFont="1" applyFill="1" applyBorder="1" applyAlignment="1">
      <alignment horizontal="right" vertical="top" wrapText="1"/>
    </xf>
    <xf numFmtId="1" fontId="30" fillId="8" borderId="3" xfId="0" applyNumberFormat="1" applyFont="1" applyFill="1" applyBorder="1" applyAlignment="1">
      <alignment horizontal="left" wrapText="1"/>
    </xf>
    <xf numFmtId="4" fontId="5" fillId="0" borderId="12" xfId="0" applyNumberFormat="1" applyFont="1" applyFill="1" applyBorder="1"/>
    <xf numFmtId="0" fontId="15" fillId="0" borderId="26" xfId="1" applyFont="1" applyBorder="1" applyAlignment="1">
      <alignment horizontal="center" vertical="center" wrapText="1"/>
    </xf>
    <xf numFmtId="0" fontId="15" fillId="0" borderId="26" xfId="1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4" fontId="15" fillId="2" borderId="0" xfId="0" applyNumberFormat="1" applyFont="1" applyFill="1" applyAlignment="1">
      <alignment vertical="center" wrapText="1"/>
    </xf>
    <xf numFmtId="4" fontId="96" fillId="16" borderId="12" xfId="0" applyNumberFormat="1" applyFont="1" applyFill="1" applyBorder="1"/>
    <xf numFmtId="4" fontId="101" fillId="0" borderId="12" xfId="0" applyNumberFormat="1" applyFont="1" applyFill="1" applyBorder="1"/>
    <xf numFmtId="4" fontId="3" fillId="0" borderId="12" xfId="0" applyNumberFormat="1" applyFont="1" applyFill="1" applyBorder="1"/>
    <xf numFmtId="3" fontId="106" fillId="0" borderId="12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7" fillId="3" borderId="15" xfId="0" applyFont="1" applyFill="1" applyBorder="1" applyAlignment="1">
      <alignment horizontal="center" vertical="center" wrapText="1"/>
    </xf>
    <xf numFmtId="0" fontId="57" fillId="3" borderId="2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98" fillId="0" borderId="36" xfId="0" applyFont="1" applyFill="1" applyBorder="1" applyAlignment="1">
      <alignment horizontal="center" wrapText="1"/>
    </xf>
    <xf numFmtId="0" fontId="98" fillId="0" borderId="36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 wrapText="1"/>
    </xf>
    <xf numFmtId="0" fontId="97" fillId="4" borderId="25" xfId="0" applyFont="1" applyFill="1" applyBorder="1" applyAlignment="1">
      <alignment horizontal="center" vertical="center" wrapText="1"/>
    </xf>
    <xf numFmtId="0" fontId="98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97" fillId="4" borderId="20" xfId="0" applyFont="1" applyFill="1" applyBorder="1" applyAlignment="1">
      <alignment horizontal="center" vertical="center" wrapText="1"/>
    </xf>
    <xf numFmtId="0" fontId="97" fillId="4" borderId="21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97" fillId="5" borderId="25" xfId="0" applyFont="1" applyFill="1" applyBorder="1" applyAlignment="1">
      <alignment horizontal="center" vertical="center" wrapText="1"/>
    </xf>
    <xf numFmtId="0" fontId="97" fillId="5" borderId="20" xfId="0" applyFont="1" applyFill="1" applyBorder="1" applyAlignment="1">
      <alignment horizontal="center" vertical="center" wrapText="1"/>
    </xf>
    <xf numFmtId="0" fontId="97" fillId="5" borderId="21" xfId="0" applyFont="1" applyFill="1" applyBorder="1" applyAlignment="1">
      <alignment horizontal="center" vertical="center" wrapText="1"/>
    </xf>
    <xf numFmtId="0" fontId="73" fillId="4" borderId="25" xfId="0" applyFont="1" applyFill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/>
    </xf>
    <xf numFmtId="0" fontId="73" fillId="4" borderId="20" xfId="0" applyFont="1" applyFill="1" applyBorder="1" applyAlignment="1">
      <alignment horizontal="center" vertical="center" wrapText="1"/>
    </xf>
    <xf numFmtId="0" fontId="73" fillId="4" borderId="21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wrapText="1"/>
    </xf>
    <xf numFmtId="4" fontId="79" fillId="0" borderId="0" xfId="0" applyNumberFormat="1" applyFont="1"/>
    <xf numFmtId="4" fontId="71" fillId="0" borderId="0" xfId="0" applyNumberFormat="1" applyFont="1"/>
    <xf numFmtId="0" fontId="30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right" vertical="top" wrapText="1"/>
    </xf>
    <xf numFmtId="1" fontId="30" fillId="0" borderId="3" xfId="0" applyNumberFormat="1" applyFont="1" applyBorder="1" applyAlignment="1">
      <alignment horizontal="left" wrapText="1"/>
    </xf>
    <xf numFmtId="1" fontId="106" fillId="0" borderId="12" xfId="0" applyNumberFormat="1" applyFont="1" applyBorder="1" applyAlignment="1">
      <alignment horizontal="left" vertical="top" wrapText="1"/>
    </xf>
    <xf numFmtId="4" fontId="96" fillId="17" borderId="12" xfId="0" applyNumberFormat="1" applyFont="1" applyFill="1" applyBorder="1"/>
    <xf numFmtId="4" fontId="25" fillId="11" borderId="12" xfId="2" applyNumberFormat="1" applyFont="1" applyFill="1" applyBorder="1" applyAlignment="1">
      <alignment horizontal="right"/>
    </xf>
    <xf numFmtId="4" fontId="25" fillId="0" borderId="12" xfId="2" applyNumberFormat="1" applyFont="1" applyBorder="1" applyAlignment="1">
      <alignment horizontal="right"/>
    </xf>
    <xf numFmtId="4" fontId="25" fillId="11" borderId="12" xfId="2" applyNumberFormat="1" applyFont="1" applyFill="1" applyBorder="1" applyAlignment="1">
      <alignment horizontal="right" wrapText="1"/>
    </xf>
    <xf numFmtId="0" fontId="97" fillId="5" borderId="20" xfId="0" applyFont="1" applyFill="1" applyBorder="1" applyAlignment="1">
      <alignment horizontal="center" vertical="center" wrapText="1"/>
    </xf>
    <xf numFmtId="0" fontId="97" fillId="3" borderId="20" xfId="0" applyFont="1" applyFill="1" applyBorder="1" applyAlignment="1">
      <alignment horizontal="center" vertical="center" wrapText="1"/>
    </xf>
    <xf numFmtId="0" fontId="97" fillId="4" borderId="20" xfId="0" applyFont="1" applyFill="1" applyBorder="1" applyAlignment="1">
      <alignment horizontal="center" vertical="center" wrapText="1"/>
    </xf>
    <xf numFmtId="4" fontId="25" fillId="13" borderId="19" xfId="2" quotePrefix="1" applyNumberFormat="1" applyFont="1" applyFill="1" applyBorder="1" applyAlignment="1">
      <alignment horizontal="right"/>
    </xf>
    <xf numFmtId="4" fontId="43" fillId="0" borderId="19" xfId="2" quotePrefix="1" applyNumberFormat="1" applyFont="1" applyFill="1" applyBorder="1" applyAlignment="1">
      <alignment horizontal="right"/>
    </xf>
    <xf numFmtId="0" fontId="97" fillId="3" borderId="20" xfId="0" applyFont="1" applyFill="1" applyBorder="1" applyAlignment="1">
      <alignment horizontal="center" vertical="center" wrapText="1"/>
    </xf>
    <xf numFmtId="0" fontId="97" fillId="4" borderId="20" xfId="0" applyFont="1" applyFill="1" applyBorder="1" applyAlignment="1">
      <alignment horizontal="center" vertical="center" wrapText="1"/>
    </xf>
    <xf numFmtId="0" fontId="97" fillId="5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wrapText="1"/>
    </xf>
    <xf numFmtId="0" fontId="109" fillId="2" borderId="12" xfId="0" applyFont="1" applyFill="1" applyBorder="1" applyAlignment="1">
      <alignment horizontal="left" vertical="center" wrapText="1"/>
    </xf>
    <xf numFmtId="0" fontId="110" fillId="2" borderId="12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left" wrapText="1"/>
    </xf>
    <xf numFmtId="0" fontId="24" fillId="0" borderId="0" xfId="0" applyFont="1" applyAlignment="1">
      <alignment horizontal="right" vertical="center"/>
    </xf>
    <xf numFmtId="0" fontId="111" fillId="0" borderId="0" xfId="0" applyFont="1" applyAlignment="1">
      <alignment horizontal="right" vertical="center"/>
    </xf>
    <xf numFmtId="4" fontId="14" fillId="2" borderId="21" xfId="0" applyNumberFormat="1" applyFont="1" applyFill="1" applyBorder="1" applyAlignment="1">
      <alignment vertical="center" wrapText="1"/>
    </xf>
    <xf numFmtId="4" fontId="18" fillId="2" borderId="21" xfId="0" applyNumberFormat="1" applyFont="1" applyFill="1" applyBorder="1" applyAlignment="1">
      <alignment vertical="center" wrapText="1"/>
    </xf>
    <xf numFmtId="4" fontId="106" fillId="2" borderId="21" xfId="0" applyNumberFormat="1" applyFont="1" applyFill="1" applyBorder="1" applyAlignment="1">
      <alignment vertical="center" wrapText="1"/>
    </xf>
    <xf numFmtId="4" fontId="21" fillId="2" borderId="21" xfId="0" applyNumberFormat="1" applyFont="1" applyFill="1" applyBorder="1" applyAlignment="1">
      <alignment vertical="center" wrapText="1"/>
    </xf>
    <xf numFmtId="4" fontId="14" fillId="0" borderId="21" xfId="0" applyNumberFormat="1" applyFont="1" applyFill="1" applyBorder="1" applyAlignment="1">
      <alignment vertical="center" wrapText="1"/>
    </xf>
    <xf numFmtId="0" fontId="8" fillId="0" borderId="21" xfId="0" applyFont="1" applyBorder="1" applyAlignment="1">
      <alignment horizontal="center" wrapText="1"/>
    </xf>
    <xf numFmtId="0" fontId="15" fillId="7" borderId="12" xfId="0" applyFont="1" applyFill="1" applyBorder="1" applyAlignment="1">
      <alignment wrapText="1"/>
    </xf>
    <xf numFmtId="0" fontId="15" fillId="11" borderId="12" xfId="0" applyFont="1" applyFill="1" applyBorder="1" applyAlignment="1">
      <alignment wrapText="1"/>
    </xf>
    <xf numFmtId="4" fontId="98" fillId="0" borderId="5" xfId="0" applyNumberFormat="1" applyFont="1" applyFill="1" applyBorder="1"/>
    <xf numFmtId="0" fontId="0" fillId="0" borderId="0" xfId="0" applyFont="1" applyAlignment="1">
      <alignment wrapText="1"/>
    </xf>
    <xf numFmtId="4" fontId="33" fillId="0" borderId="0" xfId="0" applyNumberFormat="1" applyFont="1"/>
    <xf numFmtId="1" fontId="106" fillId="0" borderId="17" xfId="0" applyNumberFormat="1" applyFont="1" applyBorder="1" applyAlignment="1">
      <alignment horizontal="left" wrapText="1"/>
    </xf>
    <xf numFmtId="4" fontId="106" fillId="0" borderId="17" xfId="0" applyNumberFormat="1" applyFont="1" applyBorder="1" applyAlignment="1">
      <alignment horizontal="left" wrapText="1"/>
    </xf>
    <xf numFmtId="4" fontId="106" fillId="0" borderId="17" xfId="0" applyNumberFormat="1" applyFont="1" applyBorder="1"/>
    <xf numFmtId="1" fontId="106" fillId="0" borderId="41" xfId="0" applyNumberFormat="1" applyFont="1" applyBorder="1" applyAlignment="1">
      <alignment horizontal="left" wrapText="1"/>
    </xf>
    <xf numFmtId="4" fontId="106" fillId="0" borderId="41" xfId="0" applyNumberFormat="1" applyFont="1" applyBorder="1" applyAlignment="1">
      <alignment horizontal="left" wrapText="1"/>
    </xf>
    <xf numFmtId="4" fontId="106" fillId="0" borderId="41" xfId="0" applyNumberFormat="1" applyFont="1" applyBorder="1"/>
    <xf numFmtId="4" fontId="109" fillId="0" borderId="12" xfId="0" applyNumberFormat="1" applyFont="1" applyBorder="1" applyAlignment="1">
      <alignment horizontal="right"/>
    </xf>
    <xf numFmtId="4" fontId="109" fillId="0" borderId="12" xfId="0" applyNumberFormat="1" applyFont="1" applyBorder="1" applyAlignment="1">
      <alignment horizontal="right" vertical="center" wrapText="1"/>
    </xf>
    <xf numFmtId="4" fontId="109" fillId="0" borderId="12" xfId="0" applyNumberFormat="1" applyFont="1" applyBorder="1"/>
    <xf numFmtId="4" fontId="109" fillId="0" borderId="13" xfId="0" applyNumberFormat="1" applyFont="1" applyBorder="1"/>
    <xf numFmtId="4" fontId="109" fillId="0" borderId="0" xfId="0" applyNumberFormat="1" applyFont="1" applyBorder="1"/>
    <xf numFmtId="1" fontId="109" fillId="0" borderId="12" xfId="0" applyNumberFormat="1" applyFont="1" applyBorder="1" applyAlignment="1">
      <alignment horizontal="left" wrapText="1"/>
    </xf>
    <xf numFmtId="4" fontId="109" fillId="0" borderId="12" xfId="0" applyNumberFormat="1" applyFont="1" applyBorder="1" applyAlignment="1">
      <alignment horizontal="left" wrapText="1"/>
    </xf>
    <xf numFmtId="4" fontId="109" fillId="0" borderId="12" xfId="0" applyNumberFormat="1" applyFont="1" applyBorder="1" applyAlignment="1">
      <alignment horizontal="center" vertical="center" wrapText="1"/>
    </xf>
    <xf numFmtId="4" fontId="109" fillId="0" borderId="12" xfId="0" applyNumberFormat="1" applyFont="1" applyBorder="1" applyAlignment="1">
      <alignment horizontal="center" wrapText="1"/>
    </xf>
    <xf numFmtId="4" fontId="109" fillId="0" borderId="12" xfId="0" applyNumberFormat="1" applyFont="1" applyFill="1" applyBorder="1" applyAlignment="1">
      <alignment horizontal="right"/>
    </xf>
    <xf numFmtId="4" fontId="112" fillId="0" borderId="12" xfId="0" applyNumberFormat="1" applyFont="1" applyBorder="1" applyAlignment="1">
      <alignment horizontal="left" wrapText="1"/>
    </xf>
    <xf numFmtId="1" fontId="112" fillId="0" borderId="13" xfId="0" applyNumberFormat="1" applyFont="1" applyBorder="1" applyAlignment="1">
      <alignment wrapText="1"/>
    </xf>
    <xf numFmtId="1" fontId="109" fillId="0" borderId="12" xfId="0" applyNumberFormat="1" applyFont="1" applyBorder="1" applyAlignment="1">
      <alignment horizontal="left" vertical="top" wrapText="1"/>
    </xf>
    <xf numFmtId="0" fontId="113" fillId="0" borderId="0" xfId="0" applyFont="1"/>
    <xf numFmtId="1" fontId="112" fillId="0" borderId="2" xfId="0" applyNumberFormat="1" applyFont="1" applyBorder="1" applyAlignment="1">
      <alignment wrapText="1"/>
    </xf>
    <xf numFmtId="4" fontId="108" fillId="0" borderId="0" xfId="0" applyNumberFormat="1" applyFont="1" applyAlignment="1">
      <alignment horizontal="left" vertical="center" wrapText="1"/>
    </xf>
    <xf numFmtId="0" fontId="108" fillId="0" borderId="0" xfId="0" applyFont="1"/>
    <xf numFmtId="4" fontId="109" fillId="0" borderId="0" xfId="0" applyNumberFormat="1" applyFont="1" applyAlignment="1">
      <alignment horizontal="right"/>
    </xf>
    <xf numFmtId="0" fontId="109" fillId="0" borderId="0" xfId="0" applyFont="1" applyAlignment="1">
      <alignment horizontal="right"/>
    </xf>
    <xf numFmtId="4" fontId="24" fillId="0" borderId="0" xfId="0" applyNumberFormat="1" applyFont="1"/>
    <xf numFmtId="4" fontId="30" fillId="0" borderId="5" xfId="0" applyNumberFormat="1" applyFont="1" applyBorder="1"/>
    <xf numFmtId="0" fontId="15" fillId="0" borderId="16" xfId="0" applyFont="1" applyBorder="1" applyAlignment="1">
      <alignment horizontal="center"/>
    </xf>
    <xf numFmtId="0" fontId="14" fillId="0" borderId="5" xfId="0" applyFont="1" applyBorder="1" applyAlignment="1">
      <alignment wrapText="1"/>
    </xf>
    <xf numFmtId="0" fontId="14" fillId="0" borderId="5" xfId="0" applyFont="1" applyBorder="1"/>
    <xf numFmtId="0" fontId="15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5" xfId="0" applyFont="1" applyBorder="1"/>
    <xf numFmtId="0" fontId="15" fillId="0" borderId="17" xfId="0" applyFont="1" applyBorder="1" applyAlignment="1">
      <alignment horizontal="center"/>
    </xf>
    <xf numFmtId="0" fontId="114" fillId="0" borderId="17" xfId="0" applyFont="1" applyBorder="1" applyAlignment="1">
      <alignment wrapText="1"/>
    </xf>
    <xf numFmtId="0" fontId="15" fillId="0" borderId="17" xfId="0" applyFont="1" applyBorder="1"/>
    <xf numFmtId="0" fontId="15" fillId="0" borderId="12" xfId="0" applyFont="1" applyBorder="1" applyAlignment="1">
      <alignment horizontal="center"/>
    </xf>
    <xf numFmtId="0" fontId="14" fillId="0" borderId="12" xfId="0" applyFont="1" applyBorder="1" applyAlignment="1">
      <alignment wrapText="1"/>
    </xf>
    <xf numFmtId="0" fontId="14" fillId="0" borderId="12" xfId="0" applyFont="1" applyBorder="1"/>
    <xf numFmtId="0" fontId="15" fillId="6" borderId="12" xfId="0" applyFont="1" applyFill="1" applyBorder="1" applyAlignment="1">
      <alignment horizontal="center"/>
    </xf>
    <xf numFmtId="0" fontId="15" fillId="6" borderId="12" xfId="0" applyFont="1" applyFill="1" applyBorder="1" applyAlignment="1">
      <alignment wrapText="1"/>
    </xf>
    <xf numFmtId="4" fontId="15" fillId="6" borderId="12" xfId="0" applyNumberFormat="1" applyFont="1" applyFill="1" applyBorder="1"/>
    <xf numFmtId="0" fontId="15" fillId="7" borderId="12" xfId="0" applyFont="1" applyFill="1" applyBorder="1" applyAlignment="1">
      <alignment horizontal="center"/>
    </xf>
    <xf numFmtId="4" fontId="15" fillId="7" borderId="12" xfId="0" applyNumberFormat="1" applyFont="1" applyFill="1" applyBorder="1"/>
    <xf numFmtId="0" fontId="14" fillId="0" borderId="12" xfId="0" applyFont="1" applyBorder="1" applyAlignment="1">
      <alignment horizontal="center"/>
    </xf>
    <xf numFmtId="4" fontId="14" fillId="0" borderId="12" xfId="0" applyNumberFormat="1" applyFont="1" applyBorder="1"/>
    <xf numFmtId="0" fontId="14" fillId="0" borderId="12" xfId="0" applyFont="1" applyBorder="1" applyAlignment="1">
      <alignment vertical="top" wrapText="1"/>
    </xf>
    <xf numFmtId="3" fontId="14" fillId="0" borderId="12" xfId="0" applyNumberFormat="1" applyFont="1" applyBorder="1"/>
    <xf numFmtId="0" fontId="106" fillId="0" borderId="12" xfId="0" applyFont="1" applyBorder="1" applyAlignment="1">
      <alignment horizontal="center"/>
    </xf>
    <xf numFmtId="0" fontId="106" fillId="0" borderId="12" xfId="0" applyFont="1" applyBorder="1" applyAlignment="1">
      <alignment wrapText="1"/>
    </xf>
    <xf numFmtId="0" fontId="15" fillId="7" borderId="12" xfId="0" applyFont="1" applyFill="1" applyBorder="1" applyAlignment="1">
      <alignment horizontal="left" vertical="top" wrapText="1"/>
    </xf>
    <xf numFmtId="4" fontId="21" fillId="0" borderId="12" xfId="0" applyNumberFormat="1" applyFont="1" applyBorder="1"/>
    <xf numFmtId="3" fontId="21" fillId="0" borderId="12" xfId="0" applyNumberFormat="1" applyFont="1" applyBorder="1"/>
    <xf numFmtId="4" fontId="14" fillId="6" borderId="12" xfId="0" applyNumberFormat="1" applyFont="1" applyFill="1" applyBorder="1"/>
    <xf numFmtId="0" fontId="14" fillId="0" borderId="18" xfId="0" applyFont="1" applyBorder="1" applyAlignment="1">
      <alignment horizontal="center"/>
    </xf>
    <xf numFmtId="0" fontId="14" fillId="0" borderId="18" xfId="0" applyFont="1" applyBorder="1" applyAlignment="1">
      <alignment wrapText="1"/>
    </xf>
    <xf numFmtId="4" fontId="14" fillId="0" borderId="18" xfId="0" applyNumberFormat="1" applyFont="1" applyBorder="1"/>
    <xf numFmtId="0" fontId="15" fillId="0" borderId="14" xfId="0" applyFont="1" applyBorder="1" applyAlignment="1">
      <alignment horizontal="center"/>
    </xf>
    <xf numFmtId="0" fontId="15" fillId="0" borderId="5" xfId="0" applyFont="1" applyBorder="1" applyAlignment="1">
      <alignment wrapText="1"/>
    </xf>
    <xf numFmtId="4" fontId="14" fillId="0" borderId="5" xfId="0" applyNumberFormat="1" applyFont="1" applyBorder="1"/>
    <xf numFmtId="0" fontId="15" fillId="3" borderId="3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Font="1"/>
    <xf numFmtId="0" fontId="30" fillId="0" borderId="25" xfId="0" applyFont="1" applyBorder="1" applyAlignment="1">
      <alignment horizontal="center" vertical="center" wrapText="1"/>
    </xf>
    <xf numFmtId="0" fontId="0" fillId="0" borderId="23" xfId="0" applyBorder="1"/>
    <xf numFmtId="4" fontId="106" fillId="0" borderId="42" xfId="0" applyNumberFormat="1" applyFont="1" applyBorder="1"/>
    <xf numFmtId="1" fontId="30" fillId="0" borderId="7" xfId="0" applyNumberFormat="1" applyFont="1" applyBorder="1" applyAlignment="1">
      <alignment horizontal="left" wrapText="1"/>
    </xf>
    <xf numFmtId="0" fontId="30" fillId="2" borderId="28" xfId="0" applyFont="1" applyFill="1" applyBorder="1" applyAlignment="1">
      <alignment horizontal="left" vertical="center" wrapText="1"/>
    </xf>
    <xf numFmtId="4" fontId="15" fillId="2" borderId="21" xfId="0" applyNumberFormat="1" applyFont="1" applyFill="1" applyBorder="1" applyAlignment="1">
      <alignment vertical="center" wrapText="1"/>
    </xf>
    <xf numFmtId="0" fontId="30" fillId="2" borderId="12" xfId="0" applyFont="1" applyFill="1" applyBorder="1" applyAlignment="1">
      <alignment horizontal="left" vertical="center" wrapText="1"/>
    </xf>
    <xf numFmtId="4" fontId="15" fillId="0" borderId="0" xfId="0" applyNumberFormat="1" applyFont="1"/>
    <xf numFmtId="4" fontId="106" fillId="0" borderId="17" xfId="0" applyNumberFormat="1" applyFont="1" applyBorder="1" applyAlignment="1">
      <alignment horizontal="right" wrapText="1"/>
    </xf>
    <xf numFmtId="4" fontId="108" fillId="0" borderId="0" xfId="0" applyNumberFormat="1" applyFont="1" applyAlignment="1">
      <alignment vertical="center" wrapText="1"/>
    </xf>
    <xf numFmtId="4" fontId="113" fillId="0" borderId="0" xfId="0" applyNumberFormat="1" applyFont="1"/>
    <xf numFmtId="0" fontId="25" fillId="13" borderId="20" xfId="2" applyFont="1" applyFill="1" applyBorder="1" applyAlignment="1">
      <alignment horizontal="left" wrapText="1"/>
    </xf>
    <xf numFmtId="0" fontId="25" fillId="13" borderId="21" xfId="2" applyFont="1" applyFill="1" applyBorder="1" applyAlignment="1">
      <alignment horizontal="left" wrapText="1"/>
    </xf>
    <xf numFmtId="0" fontId="43" fillId="0" borderId="19" xfId="2" applyFont="1" applyFill="1" applyBorder="1" applyAlignment="1">
      <alignment horizontal="left" wrapText="1"/>
    </xf>
    <xf numFmtId="0" fontId="43" fillId="0" borderId="20" xfId="2" applyFont="1" applyFill="1" applyBorder="1" applyAlignment="1">
      <alignment horizontal="left" wrapText="1"/>
    </xf>
    <xf numFmtId="0" fontId="43" fillId="0" borderId="21" xfId="2" applyFont="1" applyFill="1" applyBorder="1" applyAlignment="1">
      <alignment horizontal="left" wrapText="1"/>
    </xf>
    <xf numFmtId="0" fontId="26" fillId="0" borderId="0" xfId="2" applyFont="1"/>
    <xf numFmtId="0" fontId="43" fillId="13" borderId="19" xfId="2" applyFont="1" applyFill="1" applyBorder="1" applyAlignment="1">
      <alignment horizontal="left"/>
    </xf>
    <xf numFmtId="0" fontId="4" fillId="0" borderId="0" xfId="2" applyFont="1" applyAlignment="1">
      <alignment horizontal="left"/>
    </xf>
    <xf numFmtId="0" fontId="43" fillId="0" borderId="0" xfId="2" applyFont="1" applyFill="1" applyBorder="1" applyAlignment="1">
      <alignment horizontal="left" wrapText="1"/>
    </xf>
    <xf numFmtId="4" fontId="43" fillId="0" borderId="0" xfId="2" quotePrefix="1" applyNumberFormat="1" applyFont="1" applyFill="1" applyBorder="1" applyAlignment="1">
      <alignment horizontal="right"/>
    </xf>
    <xf numFmtId="3" fontId="25" fillId="0" borderId="0" xfId="2" quotePrefix="1" applyNumberFormat="1" applyFont="1" applyFill="1" applyBorder="1" applyAlignment="1">
      <alignment horizontal="right"/>
    </xf>
    <xf numFmtId="3" fontId="25" fillId="0" borderId="0" xfId="2" applyNumberFormat="1" applyFont="1" applyFill="1" applyBorder="1" applyAlignment="1">
      <alignment horizontal="right" wrapText="1"/>
    </xf>
    <xf numFmtId="0" fontId="0" fillId="0" borderId="0" xfId="0" applyBorder="1"/>
    <xf numFmtId="0" fontId="57" fillId="4" borderId="5" xfId="0" applyFont="1" applyFill="1" applyBorder="1" applyAlignment="1">
      <alignment horizontal="center" vertical="center" wrapText="1"/>
    </xf>
    <xf numFmtId="1" fontId="4" fillId="0" borderId="42" xfId="0" applyNumberFormat="1" applyFont="1" applyBorder="1" applyAlignment="1">
      <alignment wrapText="1"/>
    </xf>
    <xf numFmtId="0" fontId="50" fillId="0" borderId="23" xfId="0" applyFont="1" applyBorder="1"/>
    <xf numFmtId="1" fontId="52" fillId="0" borderId="42" xfId="0" applyNumberFormat="1" applyFont="1" applyBorder="1" applyAlignment="1">
      <alignment wrapText="1"/>
    </xf>
    <xf numFmtId="1" fontId="35" fillId="0" borderId="24" xfId="0" applyNumberFormat="1" applyFont="1" applyBorder="1" applyAlignment="1">
      <alignment horizontal="right" vertical="top" wrapText="1"/>
    </xf>
    <xf numFmtId="0" fontId="35" fillId="0" borderId="39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3" fillId="0" borderId="23" xfId="0" applyFont="1" applyBorder="1"/>
    <xf numFmtId="1" fontId="4" fillId="0" borderId="22" xfId="0" applyNumberFormat="1" applyFont="1" applyBorder="1" applyAlignment="1">
      <alignment wrapText="1"/>
    </xf>
    <xf numFmtId="3" fontId="106" fillId="0" borderId="42" xfId="0" applyNumberFormat="1" applyFont="1" applyBorder="1"/>
    <xf numFmtId="3" fontId="25" fillId="0" borderId="12" xfId="2" applyNumberFormat="1" applyFont="1" applyFill="1" applyBorder="1" applyAlignment="1">
      <alignment horizontal="right"/>
    </xf>
    <xf numFmtId="4" fontId="25" fillId="0" borderId="12" xfId="2" applyNumberFormat="1" applyFont="1" applyFill="1" applyBorder="1" applyAlignment="1">
      <alignment horizontal="right"/>
    </xf>
    <xf numFmtId="0" fontId="57" fillId="5" borderId="5" xfId="0" applyFont="1" applyFill="1" applyBorder="1" applyAlignment="1">
      <alignment horizontal="center" vertical="center" wrapText="1"/>
    </xf>
    <xf numFmtId="4" fontId="59" fillId="15" borderId="12" xfId="0" applyNumberFormat="1" applyFont="1" applyFill="1" applyBorder="1"/>
    <xf numFmtId="4" fontId="14" fillId="15" borderId="12" xfId="0" applyNumberFormat="1" applyFont="1" applyFill="1" applyBorder="1"/>
    <xf numFmtId="4" fontId="56" fillId="15" borderId="12" xfId="0" applyNumberFormat="1" applyFont="1" applyFill="1" applyBorder="1"/>
    <xf numFmtId="0" fontId="112" fillId="0" borderId="4" xfId="0" applyFont="1" applyBorder="1" applyAlignment="1">
      <alignment horizontal="center" vertical="center" wrapText="1"/>
    </xf>
    <xf numFmtId="0" fontId="112" fillId="0" borderId="9" xfId="0" applyFont="1" applyBorder="1" applyAlignment="1">
      <alignment horizontal="center" vertical="center" wrapText="1"/>
    </xf>
    <xf numFmtId="0" fontId="112" fillId="0" borderId="30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112" fillId="0" borderId="11" xfId="0" applyFont="1" applyBorder="1" applyAlignment="1">
      <alignment horizontal="center" vertical="center" wrapText="1"/>
    </xf>
    <xf numFmtId="4" fontId="106" fillId="0" borderId="12" xfId="0" applyNumberFormat="1" applyFont="1" applyBorder="1" applyAlignment="1">
      <alignment horizontal="right" wrapText="1"/>
    </xf>
    <xf numFmtId="4" fontId="106" fillId="0" borderId="41" xfId="0" applyNumberFormat="1" applyFont="1" applyBorder="1" applyAlignment="1">
      <alignment horizontal="right" wrapText="1"/>
    </xf>
    <xf numFmtId="0" fontId="112" fillId="0" borderId="8" xfId="0" applyFont="1" applyBorder="1" applyAlignment="1">
      <alignment horizontal="center" vertical="center" wrapText="1"/>
    </xf>
    <xf numFmtId="3" fontId="33" fillId="0" borderId="0" xfId="0" applyNumberFormat="1" applyFont="1" applyBorder="1"/>
    <xf numFmtId="1" fontId="112" fillId="8" borderId="7" xfId="0" applyNumberFormat="1" applyFont="1" applyFill="1" applyBorder="1" applyAlignment="1">
      <alignment horizontal="left" wrapText="1"/>
    </xf>
    <xf numFmtId="0" fontId="112" fillId="0" borderId="35" xfId="0" applyFont="1" applyBorder="1" applyAlignment="1">
      <alignment horizontal="center" vertical="center" wrapText="1"/>
    </xf>
    <xf numFmtId="1" fontId="112" fillId="0" borderId="7" xfId="0" applyNumberFormat="1" applyFont="1" applyBorder="1" applyAlignment="1">
      <alignment horizontal="left" wrapText="1"/>
    </xf>
    <xf numFmtId="1" fontId="112" fillId="0" borderId="1" xfId="0" applyNumberFormat="1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4" fontId="115" fillId="0" borderId="0" xfId="0" applyNumberFormat="1" applyFont="1"/>
    <xf numFmtId="0" fontId="8" fillId="0" borderId="0" xfId="0" applyFont="1" applyFill="1"/>
    <xf numFmtId="0" fontId="43" fillId="0" borderId="19" xfId="2" applyFont="1" applyFill="1" applyBorder="1" applyAlignment="1">
      <alignment horizontal="left" wrapText="1"/>
    </xf>
    <xf numFmtId="0" fontId="43" fillId="0" borderId="20" xfId="2" applyFont="1" applyFill="1" applyBorder="1" applyAlignment="1">
      <alignment horizontal="left" wrapText="1"/>
    </xf>
    <xf numFmtId="0" fontId="43" fillId="0" borderId="21" xfId="2" applyFont="1" applyFill="1" applyBorder="1" applyAlignment="1">
      <alignment horizontal="left" wrapText="1"/>
    </xf>
    <xf numFmtId="0" fontId="39" fillId="0" borderId="0" xfId="2" applyFont="1" applyAlignment="1">
      <alignment horizontal="left"/>
    </xf>
    <xf numFmtId="0" fontId="40" fillId="0" borderId="0" xfId="2" applyFont="1" applyAlignment="1">
      <alignment horizontal="center" vertical="center" wrapText="1"/>
    </xf>
    <xf numFmtId="0" fontId="26" fillId="0" borderId="0" xfId="2" applyFont="1" applyAlignment="1">
      <alignment vertical="center" wrapText="1"/>
    </xf>
    <xf numFmtId="0" fontId="12" fillId="11" borderId="19" xfId="2" applyFont="1" applyFill="1" applyBorder="1" applyAlignment="1">
      <alignment horizontal="left" wrapText="1"/>
    </xf>
    <xf numFmtId="0" fontId="44" fillId="11" borderId="20" xfId="2" applyFont="1" applyFill="1" applyBorder="1" applyAlignment="1">
      <alignment wrapText="1"/>
    </xf>
    <xf numFmtId="0" fontId="3" fillId="11" borderId="20" xfId="2" applyFont="1" applyFill="1" applyBorder="1"/>
    <xf numFmtId="0" fontId="12" fillId="0" borderId="19" xfId="2" applyFont="1" applyBorder="1" applyAlignment="1">
      <alignment horizontal="left" wrapText="1"/>
    </xf>
    <xf numFmtId="0" fontId="44" fillId="0" borderId="20" xfId="2" applyFont="1" applyBorder="1" applyAlignment="1">
      <alignment wrapText="1"/>
    </xf>
    <xf numFmtId="0" fontId="3" fillId="0" borderId="20" xfId="2" applyFont="1" applyBorder="1"/>
    <xf numFmtId="0" fontId="12" fillId="0" borderId="19" xfId="2" quotePrefix="1" applyFont="1" applyBorder="1" applyAlignment="1">
      <alignment horizontal="left"/>
    </xf>
    <xf numFmtId="0" fontId="12" fillId="11" borderId="19" xfId="2" quotePrefix="1" applyFont="1" applyFill="1" applyBorder="1" applyAlignment="1">
      <alignment horizontal="left" wrapText="1"/>
    </xf>
    <xf numFmtId="0" fontId="40" fillId="0" borderId="0" xfId="2" quotePrefix="1" applyFont="1" applyAlignment="1">
      <alignment horizontal="center" vertical="center" wrapText="1"/>
    </xf>
    <xf numFmtId="0" fontId="42" fillId="0" borderId="0" xfId="2" applyFont="1" applyAlignment="1">
      <alignment horizontal="center" vertical="center" wrapText="1"/>
    </xf>
    <xf numFmtId="0" fontId="26" fillId="0" borderId="0" xfId="2" applyFont="1"/>
    <xf numFmtId="0" fontId="12" fillId="0" borderId="19" xfId="2" quotePrefix="1" applyFont="1" applyBorder="1" applyAlignment="1">
      <alignment horizontal="left" wrapText="1"/>
    </xf>
    <xf numFmtId="0" fontId="46" fillId="0" borderId="0" xfId="2" applyFont="1" applyAlignment="1">
      <alignment wrapText="1"/>
    </xf>
    <xf numFmtId="0" fontId="38" fillId="0" borderId="0" xfId="2" applyAlignment="1">
      <alignment wrapText="1"/>
    </xf>
    <xf numFmtId="0" fontId="3" fillId="0" borderId="20" xfId="2" applyFont="1" applyBorder="1" applyAlignment="1">
      <alignment wrapText="1"/>
    </xf>
    <xf numFmtId="0" fontId="25" fillId="13" borderId="19" xfId="2" applyFont="1" applyFill="1" applyBorder="1" applyAlignment="1">
      <alignment horizontal="left" wrapText="1"/>
    </xf>
    <xf numFmtId="0" fontId="25" fillId="13" borderId="20" xfId="2" applyFont="1" applyFill="1" applyBorder="1" applyAlignment="1">
      <alignment horizontal="left" wrapText="1"/>
    </xf>
    <xf numFmtId="0" fontId="25" fillId="13" borderId="21" xfId="2" applyFont="1" applyFill="1" applyBorder="1" applyAlignment="1">
      <alignment horizontal="left" wrapText="1"/>
    </xf>
    <xf numFmtId="4" fontId="4" fillId="0" borderId="2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4" fontId="30" fillId="0" borderId="22" xfId="0" applyNumberFormat="1" applyFont="1" applyBorder="1" applyAlignment="1">
      <alignment horizontal="center"/>
    </xf>
    <xf numFmtId="4" fontId="30" fillId="0" borderId="15" xfId="0" applyNumberFormat="1" applyFont="1" applyBorder="1" applyAlignment="1">
      <alignment horizontal="center"/>
    </xf>
    <xf numFmtId="0" fontId="30" fillId="0" borderId="2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4" fontId="35" fillId="0" borderId="22" xfId="0" applyNumberFormat="1" applyFont="1" applyBorder="1" applyAlignment="1">
      <alignment horizontal="center"/>
    </xf>
    <xf numFmtId="4" fontId="35" fillId="0" borderId="15" xfId="0" applyNumberFormat="1" applyFont="1" applyBorder="1" applyAlignment="1">
      <alignment horizontal="center"/>
    </xf>
    <xf numFmtId="0" fontId="35" fillId="0" borderId="15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2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wrapText="1"/>
    </xf>
    <xf numFmtId="4" fontId="112" fillId="0" borderId="22" xfId="0" applyNumberFormat="1" applyFont="1" applyBorder="1" applyAlignment="1">
      <alignment horizontal="center"/>
    </xf>
    <xf numFmtId="4" fontId="112" fillId="0" borderId="15" xfId="0" applyNumberFormat="1" applyFont="1" applyBorder="1" applyAlignment="1">
      <alignment horizontal="center"/>
    </xf>
    <xf numFmtId="0" fontId="94" fillId="0" borderId="0" xfId="0" applyFont="1" applyAlignment="1">
      <alignment horizontal="left" vertical="center"/>
    </xf>
    <xf numFmtId="0" fontId="97" fillId="3" borderId="19" xfId="0" applyFont="1" applyFill="1" applyBorder="1" applyAlignment="1">
      <alignment horizontal="center" vertical="center" wrapText="1"/>
    </xf>
    <xf numFmtId="0" fontId="97" fillId="3" borderId="20" xfId="0" applyFont="1" applyFill="1" applyBorder="1" applyAlignment="1">
      <alignment horizontal="center" vertical="center" wrapText="1"/>
    </xf>
    <xf numFmtId="0" fontId="97" fillId="4" borderId="19" xfId="0" applyFont="1" applyFill="1" applyBorder="1" applyAlignment="1">
      <alignment horizontal="center" vertical="center" wrapText="1"/>
    </xf>
    <xf numFmtId="0" fontId="97" fillId="4" borderId="20" xfId="0" applyFont="1" applyFill="1" applyBorder="1" applyAlignment="1">
      <alignment horizontal="center" vertical="center" wrapText="1"/>
    </xf>
    <xf numFmtId="0" fontId="97" fillId="5" borderId="19" xfId="0" applyFont="1" applyFill="1" applyBorder="1" applyAlignment="1">
      <alignment horizontal="center" vertical="center" wrapText="1"/>
    </xf>
    <xf numFmtId="0" fontId="97" fillId="5" borderId="2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7" fillId="3" borderId="22" xfId="0" applyFont="1" applyFill="1" applyBorder="1" applyAlignment="1">
      <alignment horizontal="right" vertical="center" wrapText="1"/>
    </xf>
    <xf numFmtId="0" fontId="57" fillId="3" borderId="15" xfId="0" applyFont="1" applyFill="1" applyBorder="1" applyAlignment="1">
      <alignment horizontal="right" vertical="center" wrapText="1"/>
    </xf>
    <xf numFmtId="0" fontId="70" fillId="0" borderId="0" xfId="0" applyFont="1" applyAlignment="1">
      <alignment horizontal="left" vertical="center"/>
    </xf>
    <xf numFmtId="0" fontId="73" fillId="4" borderId="19" xfId="0" applyFont="1" applyFill="1" applyBorder="1" applyAlignment="1">
      <alignment horizontal="center" vertical="center" wrapText="1"/>
    </xf>
    <xf numFmtId="0" fontId="73" fillId="4" borderId="20" xfId="0" applyFont="1" applyFill="1" applyBorder="1" applyAlignment="1">
      <alignment horizontal="center" vertical="center" wrapText="1"/>
    </xf>
    <xf numFmtId="0" fontId="73" fillId="5" borderId="5" xfId="0" applyFont="1" applyFill="1" applyBorder="1" applyAlignment="1">
      <alignment horizontal="center" vertical="center" wrapText="1"/>
    </xf>
    <xf numFmtId="0" fontId="73" fillId="4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left" wrapText="1"/>
    </xf>
    <xf numFmtId="0" fontId="12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57" fillId="3" borderId="19" xfId="0" applyFont="1" applyFill="1" applyBorder="1" applyAlignment="1">
      <alignment horizontal="center" vertical="center" wrapText="1"/>
    </xf>
    <xf numFmtId="0" fontId="63" fillId="0" borderId="0" xfId="1" applyFont="1" applyAlignment="1">
      <alignment horizontal="left" wrapText="1" indent="1"/>
    </xf>
    <xf numFmtId="0" fontId="63" fillId="0" borderId="0" xfId="1" applyFont="1" applyAlignment="1">
      <alignment horizontal="left" indent="1"/>
    </xf>
    <xf numFmtId="0" fontId="14" fillId="0" borderId="0" xfId="0" applyFont="1" applyAlignment="1">
      <alignment horizontal="left" wrapText="1" indent="3"/>
    </xf>
    <xf numFmtId="0" fontId="28" fillId="0" borderId="0" xfId="1" applyFont="1" applyAlignment="1">
      <alignment horizontal="left" wrapText="1" indent="1"/>
    </xf>
    <xf numFmtId="0" fontId="28" fillId="0" borderId="0" xfId="1" applyFont="1" applyAlignment="1">
      <alignment horizontal="left" indent="1"/>
    </xf>
  </cellXfs>
  <cellStyles count="3">
    <cellStyle name="Normal" xfId="0" builtinId="0"/>
    <cellStyle name="Normal 2" xfId="2" xr:uid="{00000000-0005-0000-0000-000001000000}"/>
    <cellStyle name="Normalno 2" xfId="1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D9D9D9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B9CDE5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2860" y="350520"/>
          <a:ext cx="899160" cy="1264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39</xdr:row>
      <xdr:rowOff>22860</xdr:rowOff>
    </xdr:from>
    <xdr:to>
      <xdr:col>1</xdr:col>
      <xdr:colOff>0</xdr:colOff>
      <xdr:row>41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22860" y="6484620"/>
          <a:ext cx="89916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39</xdr:row>
      <xdr:rowOff>22860</xdr:rowOff>
    </xdr:from>
    <xdr:to>
      <xdr:col>1</xdr:col>
      <xdr:colOff>0</xdr:colOff>
      <xdr:row>41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7620" y="6484620"/>
          <a:ext cx="91440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65</xdr:row>
      <xdr:rowOff>22860</xdr:rowOff>
    </xdr:from>
    <xdr:to>
      <xdr:col>1</xdr:col>
      <xdr:colOff>0</xdr:colOff>
      <xdr:row>67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22860" y="12771120"/>
          <a:ext cx="89916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65</xdr:row>
      <xdr:rowOff>22860</xdr:rowOff>
    </xdr:from>
    <xdr:to>
      <xdr:col>0</xdr:col>
      <xdr:colOff>1089660</xdr:colOff>
      <xdr:row>67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7620" y="12771120"/>
          <a:ext cx="91440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4</xdr:row>
      <xdr:rowOff>22860</xdr:rowOff>
    </xdr:from>
    <xdr:to>
      <xdr:col>1</xdr:col>
      <xdr:colOff>0</xdr:colOff>
      <xdr:row>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22860" y="6301740"/>
          <a:ext cx="89916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</xdr:row>
      <xdr:rowOff>22860</xdr:rowOff>
    </xdr:from>
    <xdr:to>
      <xdr:col>1</xdr:col>
      <xdr:colOff>0</xdr:colOff>
      <xdr:row>6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7620" y="6301740"/>
          <a:ext cx="91440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25</xdr:row>
      <xdr:rowOff>22860</xdr:rowOff>
    </xdr:from>
    <xdr:to>
      <xdr:col>1</xdr:col>
      <xdr:colOff>0</xdr:colOff>
      <xdr:row>27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22860" y="11948160"/>
          <a:ext cx="89916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25</xdr:row>
      <xdr:rowOff>22860</xdr:rowOff>
    </xdr:from>
    <xdr:to>
      <xdr:col>0</xdr:col>
      <xdr:colOff>1089660</xdr:colOff>
      <xdr:row>27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7620" y="11948160"/>
          <a:ext cx="91440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47</xdr:row>
      <xdr:rowOff>22860</xdr:rowOff>
    </xdr:from>
    <xdr:to>
      <xdr:col>1</xdr:col>
      <xdr:colOff>0</xdr:colOff>
      <xdr:row>49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22860" y="6398260"/>
          <a:ext cx="783590" cy="15074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47</xdr:row>
      <xdr:rowOff>22860</xdr:rowOff>
    </xdr:from>
    <xdr:to>
      <xdr:col>0</xdr:col>
      <xdr:colOff>1089660</xdr:colOff>
      <xdr:row>49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7620" y="6398260"/>
          <a:ext cx="796290" cy="15074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57" name="Line 2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ShapeType="1"/>
        </xdr:cNvSpPr>
      </xdr:nvSpPr>
      <xdr:spPr bwMode="auto">
        <a:xfrm>
          <a:off x="7620" y="373380"/>
          <a:ext cx="914400" cy="1638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39</xdr:row>
      <xdr:rowOff>22860</xdr:rowOff>
    </xdr:from>
    <xdr:to>
      <xdr:col>1</xdr:col>
      <xdr:colOff>0</xdr:colOff>
      <xdr:row>41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ShapeType="1"/>
        </xdr:cNvSpPr>
      </xdr:nvSpPr>
      <xdr:spPr bwMode="auto">
        <a:xfrm>
          <a:off x="22860" y="562356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39</xdr:row>
      <xdr:rowOff>22860</xdr:rowOff>
    </xdr:from>
    <xdr:to>
      <xdr:col>1</xdr:col>
      <xdr:colOff>0</xdr:colOff>
      <xdr:row>41</xdr:row>
      <xdr:rowOff>0</xdr:rowOff>
    </xdr:to>
    <xdr:sp macro="" textlink="">
      <xdr:nvSpPr>
        <xdr:cNvPr id="59" name="Line 2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ShapeType="1"/>
        </xdr:cNvSpPr>
      </xdr:nvSpPr>
      <xdr:spPr bwMode="auto">
        <a:xfrm>
          <a:off x="7620" y="6134100"/>
          <a:ext cx="91440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66</xdr:row>
      <xdr:rowOff>22860</xdr:rowOff>
    </xdr:from>
    <xdr:to>
      <xdr:col>1</xdr:col>
      <xdr:colOff>0</xdr:colOff>
      <xdr:row>68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ShapeType="1"/>
        </xdr:cNvSpPr>
      </xdr:nvSpPr>
      <xdr:spPr bwMode="auto">
        <a:xfrm>
          <a:off x="22860" y="1070610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66</xdr:row>
      <xdr:rowOff>22860</xdr:rowOff>
    </xdr:from>
    <xdr:to>
      <xdr:col>1</xdr:col>
      <xdr:colOff>0</xdr:colOff>
      <xdr:row>68</xdr:row>
      <xdr:rowOff>0</xdr:rowOff>
    </xdr:to>
    <xdr:sp macro="" textlink="">
      <xdr:nvSpPr>
        <xdr:cNvPr id="61" name="Line 2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ShapeType="1"/>
        </xdr:cNvSpPr>
      </xdr:nvSpPr>
      <xdr:spPr bwMode="auto">
        <a:xfrm>
          <a:off x="7620" y="13632180"/>
          <a:ext cx="91440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4"/>
  <sheetViews>
    <sheetView tabSelected="1" view="pageBreakPreview" zoomScaleNormal="100" zoomScaleSheetLayoutView="100" workbookViewId="0">
      <selection activeCell="A4" sqref="A4:H4"/>
    </sheetView>
  </sheetViews>
  <sheetFormatPr defaultColWidth="11.44140625" defaultRowHeight="13.2" x14ac:dyDescent="0.25"/>
  <cols>
    <col min="1" max="2" width="4.44140625" style="557" customWidth="1"/>
    <col min="3" max="3" width="5.5546875" style="557" customWidth="1"/>
    <col min="4" max="4" width="5.44140625" style="141" customWidth="1"/>
    <col min="5" max="5" width="44.5546875" style="557" customWidth="1"/>
    <col min="6" max="6" width="27.44140625" style="557" bestFit="1" customWidth="1"/>
    <col min="7" max="7" width="17.44140625" style="557" customWidth="1"/>
    <col min="8" max="8" width="16.5546875" style="557" customWidth="1"/>
    <col min="9" max="9" width="11.44140625" style="557"/>
    <col min="10" max="10" width="16.44140625" style="557" bestFit="1" customWidth="1"/>
    <col min="11" max="11" width="21.5546875" style="557" bestFit="1" customWidth="1"/>
    <col min="12" max="256" width="11.44140625" style="557"/>
    <col min="257" max="258" width="4.44140625" style="557" customWidth="1"/>
    <col min="259" max="259" width="5.5546875" style="557" customWidth="1"/>
    <col min="260" max="260" width="5.44140625" style="557" customWidth="1"/>
    <col min="261" max="261" width="44.5546875" style="557" customWidth="1"/>
    <col min="262" max="262" width="15.88671875" style="557" bestFit="1" customWidth="1"/>
    <col min="263" max="263" width="17.44140625" style="557" customWidth="1"/>
    <col min="264" max="264" width="16.5546875" style="557" customWidth="1"/>
    <col min="265" max="265" width="11.44140625" style="557"/>
    <col min="266" max="266" width="16.44140625" style="557" bestFit="1" customWidth="1"/>
    <col min="267" max="267" width="21.5546875" style="557" bestFit="1" customWidth="1"/>
    <col min="268" max="512" width="11.44140625" style="557"/>
    <col min="513" max="514" width="4.44140625" style="557" customWidth="1"/>
    <col min="515" max="515" width="5.5546875" style="557" customWidth="1"/>
    <col min="516" max="516" width="5.44140625" style="557" customWidth="1"/>
    <col min="517" max="517" width="44.5546875" style="557" customWidth="1"/>
    <col min="518" max="518" width="15.88671875" style="557" bestFit="1" customWidth="1"/>
    <col min="519" max="519" width="17.44140625" style="557" customWidth="1"/>
    <col min="520" max="520" width="16.5546875" style="557" customWidth="1"/>
    <col min="521" max="521" width="11.44140625" style="557"/>
    <col min="522" max="522" width="16.44140625" style="557" bestFit="1" customWidth="1"/>
    <col min="523" max="523" width="21.5546875" style="557" bestFit="1" customWidth="1"/>
    <col min="524" max="768" width="11.44140625" style="557"/>
    <col min="769" max="770" width="4.44140625" style="557" customWidth="1"/>
    <col min="771" max="771" width="5.5546875" style="557" customWidth="1"/>
    <col min="772" max="772" width="5.44140625" style="557" customWidth="1"/>
    <col min="773" max="773" width="44.5546875" style="557" customWidth="1"/>
    <col min="774" max="774" width="15.88671875" style="557" bestFit="1" customWidth="1"/>
    <col min="775" max="775" width="17.44140625" style="557" customWidth="1"/>
    <col min="776" max="776" width="16.5546875" style="557" customWidth="1"/>
    <col min="777" max="777" width="11.44140625" style="557"/>
    <col min="778" max="778" width="16.44140625" style="557" bestFit="1" customWidth="1"/>
    <col min="779" max="779" width="21.5546875" style="557" bestFit="1" customWidth="1"/>
    <col min="780" max="1024" width="11.44140625" style="557"/>
    <col min="1025" max="1026" width="4.44140625" style="557" customWidth="1"/>
    <col min="1027" max="1027" width="5.5546875" style="557" customWidth="1"/>
    <col min="1028" max="1028" width="5.44140625" style="557" customWidth="1"/>
    <col min="1029" max="1029" width="44.5546875" style="557" customWidth="1"/>
    <col min="1030" max="1030" width="15.88671875" style="557" bestFit="1" customWidth="1"/>
    <col min="1031" max="1031" width="17.44140625" style="557" customWidth="1"/>
    <col min="1032" max="1032" width="16.5546875" style="557" customWidth="1"/>
    <col min="1033" max="1033" width="11.44140625" style="557"/>
    <col min="1034" max="1034" width="16.44140625" style="557" bestFit="1" customWidth="1"/>
    <col min="1035" max="1035" width="21.5546875" style="557" bestFit="1" customWidth="1"/>
    <col min="1036" max="1280" width="11.44140625" style="557"/>
    <col min="1281" max="1282" width="4.44140625" style="557" customWidth="1"/>
    <col min="1283" max="1283" width="5.5546875" style="557" customWidth="1"/>
    <col min="1284" max="1284" width="5.44140625" style="557" customWidth="1"/>
    <col min="1285" max="1285" width="44.5546875" style="557" customWidth="1"/>
    <col min="1286" max="1286" width="15.88671875" style="557" bestFit="1" customWidth="1"/>
    <col min="1287" max="1287" width="17.44140625" style="557" customWidth="1"/>
    <col min="1288" max="1288" width="16.5546875" style="557" customWidth="1"/>
    <col min="1289" max="1289" width="11.44140625" style="557"/>
    <col min="1290" max="1290" width="16.44140625" style="557" bestFit="1" customWidth="1"/>
    <col min="1291" max="1291" width="21.5546875" style="557" bestFit="1" customWidth="1"/>
    <col min="1292" max="1536" width="11.44140625" style="557"/>
    <col min="1537" max="1538" width="4.44140625" style="557" customWidth="1"/>
    <col min="1539" max="1539" width="5.5546875" style="557" customWidth="1"/>
    <col min="1540" max="1540" width="5.44140625" style="557" customWidth="1"/>
    <col min="1541" max="1541" width="44.5546875" style="557" customWidth="1"/>
    <col min="1542" max="1542" width="15.88671875" style="557" bestFit="1" customWidth="1"/>
    <col min="1543" max="1543" width="17.44140625" style="557" customWidth="1"/>
    <col min="1544" max="1544" width="16.5546875" style="557" customWidth="1"/>
    <col min="1545" max="1545" width="11.44140625" style="557"/>
    <col min="1546" max="1546" width="16.44140625" style="557" bestFit="1" customWidth="1"/>
    <col min="1547" max="1547" width="21.5546875" style="557" bestFit="1" customWidth="1"/>
    <col min="1548" max="1792" width="11.44140625" style="557"/>
    <col min="1793" max="1794" width="4.44140625" style="557" customWidth="1"/>
    <col min="1795" max="1795" width="5.5546875" style="557" customWidth="1"/>
    <col min="1796" max="1796" width="5.44140625" style="557" customWidth="1"/>
    <col min="1797" max="1797" width="44.5546875" style="557" customWidth="1"/>
    <col min="1798" max="1798" width="15.88671875" style="557" bestFit="1" customWidth="1"/>
    <col min="1799" max="1799" width="17.44140625" style="557" customWidth="1"/>
    <col min="1800" max="1800" width="16.5546875" style="557" customWidth="1"/>
    <col min="1801" max="1801" width="11.44140625" style="557"/>
    <col min="1802" max="1802" width="16.44140625" style="557" bestFit="1" customWidth="1"/>
    <col min="1803" max="1803" width="21.5546875" style="557" bestFit="1" customWidth="1"/>
    <col min="1804" max="2048" width="11.44140625" style="557"/>
    <col min="2049" max="2050" width="4.44140625" style="557" customWidth="1"/>
    <col min="2051" max="2051" width="5.5546875" style="557" customWidth="1"/>
    <col min="2052" max="2052" width="5.44140625" style="557" customWidth="1"/>
    <col min="2053" max="2053" width="44.5546875" style="557" customWidth="1"/>
    <col min="2054" max="2054" width="15.88671875" style="557" bestFit="1" customWidth="1"/>
    <col min="2055" max="2055" width="17.44140625" style="557" customWidth="1"/>
    <col min="2056" max="2056" width="16.5546875" style="557" customWidth="1"/>
    <col min="2057" max="2057" width="11.44140625" style="557"/>
    <col min="2058" max="2058" width="16.44140625" style="557" bestFit="1" customWidth="1"/>
    <col min="2059" max="2059" width="21.5546875" style="557" bestFit="1" customWidth="1"/>
    <col min="2060" max="2304" width="11.44140625" style="557"/>
    <col min="2305" max="2306" width="4.44140625" style="557" customWidth="1"/>
    <col min="2307" max="2307" width="5.5546875" style="557" customWidth="1"/>
    <col min="2308" max="2308" width="5.44140625" style="557" customWidth="1"/>
    <col min="2309" max="2309" width="44.5546875" style="557" customWidth="1"/>
    <col min="2310" max="2310" width="15.88671875" style="557" bestFit="1" customWidth="1"/>
    <col min="2311" max="2311" width="17.44140625" style="557" customWidth="1"/>
    <col min="2312" max="2312" width="16.5546875" style="557" customWidth="1"/>
    <col min="2313" max="2313" width="11.44140625" style="557"/>
    <col min="2314" max="2314" width="16.44140625" style="557" bestFit="1" customWidth="1"/>
    <col min="2315" max="2315" width="21.5546875" style="557" bestFit="1" customWidth="1"/>
    <col min="2316" max="2560" width="11.44140625" style="557"/>
    <col min="2561" max="2562" width="4.44140625" style="557" customWidth="1"/>
    <col min="2563" max="2563" width="5.5546875" style="557" customWidth="1"/>
    <col min="2564" max="2564" width="5.44140625" style="557" customWidth="1"/>
    <col min="2565" max="2565" width="44.5546875" style="557" customWidth="1"/>
    <col min="2566" max="2566" width="15.88671875" style="557" bestFit="1" customWidth="1"/>
    <col min="2567" max="2567" width="17.44140625" style="557" customWidth="1"/>
    <col min="2568" max="2568" width="16.5546875" style="557" customWidth="1"/>
    <col min="2569" max="2569" width="11.44140625" style="557"/>
    <col min="2570" max="2570" width="16.44140625" style="557" bestFit="1" customWidth="1"/>
    <col min="2571" max="2571" width="21.5546875" style="557" bestFit="1" customWidth="1"/>
    <col min="2572" max="2816" width="11.44140625" style="557"/>
    <col min="2817" max="2818" width="4.44140625" style="557" customWidth="1"/>
    <col min="2819" max="2819" width="5.5546875" style="557" customWidth="1"/>
    <col min="2820" max="2820" width="5.44140625" style="557" customWidth="1"/>
    <col min="2821" max="2821" width="44.5546875" style="557" customWidth="1"/>
    <col min="2822" max="2822" width="15.88671875" style="557" bestFit="1" customWidth="1"/>
    <col min="2823" max="2823" width="17.44140625" style="557" customWidth="1"/>
    <col min="2824" max="2824" width="16.5546875" style="557" customWidth="1"/>
    <col min="2825" max="2825" width="11.44140625" style="557"/>
    <col min="2826" max="2826" width="16.44140625" style="557" bestFit="1" customWidth="1"/>
    <col min="2827" max="2827" width="21.5546875" style="557" bestFit="1" customWidth="1"/>
    <col min="2828" max="3072" width="11.44140625" style="557"/>
    <col min="3073" max="3074" width="4.44140625" style="557" customWidth="1"/>
    <col min="3075" max="3075" width="5.5546875" style="557" customWidth="1"/>
    <col min="3076" max="3076" width="5.44140625" style="557" customWidth="1"/>
    <col min="3077" max="3077" width="44.5546875" style="557" customWidth="1"/>
    <col min="3078" max="3078" width="15.88671875" style="557" bestFit="1" customWidth="1"/>
    <col min="3079" max="3079" width="17.44140625" style="557" customWidth="1"/>
    <col min="3080" max="3080" width="16.5546875" style="557" customWidth="1"/>
    <col min="3081" max="3081" width="11.44140625" style="557"/>
    <col min="3082" max="3082" width="16.44140625" style="557" bestFit="1" customWidth="1"/>
    <col min="3083" max="3083" width="21.5546875" style="557" bestFit="1" customWidth="1"/>
    <col min="3084" max="3328" width="11.44140625" style="557"/>
    <col min="3329" max="3330" width="4.44140625" style="557" customWidth="1"/>
    <col min="3331" max="3331" width="5.5546875" style="557" customWidth="1"/>
    <col min="3332" max="3332" width="5.44140625" style="557" customWidth="1"/>
    <col min="3333" max="3333" width="44.5546875" style="557" customWidth="1"/>
    <col min="3334" max="3334" width="15.88671875" style="557" bestFit="1" customWidth="1"/>
    <col min="3335" max="3335" width="17.44140625" style="557" customWidth="1"/>
    <col min="3336" max="3336" width="16.5546875" style="557" customWidth="1"/>
    <col min="3337" max="3337" width="11.44140625" style="557"/>
    <col min="3338" max="3338" width="16.44140625" style="557" bestFit="1" customWidth="1"/>
    <col min="3339" max="3339" width="21.5546875" style="557" bestFit="1" customWidth="1"/>
    <col min="3340" max="3584" width="11.44140625" style="557"/>
    <col min="3585" max="3586" width="4.44140625" style="557" customWidth="1"/>
    <col min="3587" max="3587" width="5.5546875" style="557" customWidth="1"/>
    <col min="3588" max="3588" width="5.44140625" style="557" customWidth="1"/>
    <col min="3589" max="3589" width="44.5546875" style="557" customWidth="1"/>
    <col min="3590" max="3590" width="15.88671875" style="557" bestFit="1" customWidth="1"/>
    <col min="3591" max="3591" width="17.44140625" style="557" customWidth="1"/>
    <col min="3592" max="3592" width="16.5546875" style="557" customWidth="1"/>
    <col min="3593" max="3593" width="11.44140625" style="557"/>
    <col min="3594" max="3594" width="16.44140625" style="557" bestFit="1" customWidth="1"/>
    <col min="3595" max="3595" width="21.5546875" style="557" bestFit="1" customWidth="1"/>
    <col min="3596" max="3840" width="11.44140625" style="557"/>
    <col min="3841" max="3842" width="4.44140625" style="557" customWidth="1"/>
    <col min="3843" max="3843" width="5.5546875" style="557" customWidth="1"/>
    <col min="3844" max="3844" width="5.44140625" style="557" customWidth="1"/>
    <col min="3845" max="3845" width="44.5546875" style="557" customWidth="1"/>
    <col min="3846" max="3846" width="15.88671875" style="557" bestFit="1" customWidth="1"/>
    <col min="3847" max="3847" width="17.44140625" style="557" customWidth="1"/>
    <col min="3848" max="3848" width="16.5546875" style="557" customWidth="1"/>
    <col min="3849" max="3849" width="11.44140625" style="557"/>
    <col min="3850" max="3850" width="16.44140625" style="557" bestFit="1" customWidth="1"/>
    <col min="3851" max="3851" width="21.5546875" style="557" bestFit="1" customWidth="1"/>
    <col min="3852" max="4096" width="11.44140625" style="557"/>
    <col min="4097" max="4098" width="4.44140625" style="557" customWidth="1"/>
    <col min="4099" max="4099" width="5.5546875" style="557" customWidth="1"/>
    <col min="4100" max="4100" width="5.44140625" style="557" customWidth="1"/>
    <col min="4101" max="4101" width="44.5546875" style="557" customWidth="1"/>
    <col min="4102" max="4102" width="15.88671875" style="557" bestFit="1" customWidth="1"/>
    <col min="4103" max="4103" width="17.44140625" style="557" customWidth="1"/>
    <col min="4104" max="4104" width="16.5546875" style="557" customWidth="1"/>
    <col min="4105" max="4105" width="11.44140625" style="557"/>
    <col min="4106" max="4106" width="16.44140625" style="557" bestFit="1" customWidth="1"/>
    <col min="4107" max="4107" width="21.5546875" style="557" bestFit="1" customWidth="1"/>
    <col min="4108" max="4352" width="11.44140625" style="557"/>
    <col min="4353" max="4354" width="4.44140625" style="557" customWidth="1"/>
    <col min="4355" max="4355" width="5.5546875" style="557" customWidth="1"/>
    <col min="4356" max="4356" width="5.44140625" style="557" customWidth="1"/>
    <col min="4357" max="4357" width="44.5546875" style="557" customWidth="1"/>
    <col min="4358" max="4358" width="15.88671875" style="557" bestFit="1" customWidth="1"/>
    <col min="4359" max="4359" width="17.44140625" style="557" customWidth="1"/>
    <col min="4360" max="4360" width="16.5546875" style="557" customWidth="1"/>
    <col min="4361" max="4361" width="11.44140625" style="557"/>
    <col min="4362" max="4362" width="16.44140625" style="557" bestFit="1" customWidth="1"/>
    <col min="4363" max="4363" width="21.5546875" style="557" bestFit="1" customWidth="1"/>
    <col min="4364" max="4608" width="11.44140625" style="557"/>
    <col min="4609" max="4610" width="4.44140625" style="557" customWidth="1"/>
    <col min="4611" max="4611" width="5.5546875" style="557" customWidth="1"/>
    <col min="4612" max="4612" width="5.44140625" style="557" customWidth="1"/>
    <col min="4613" max="4613" width="44.5546875" style="557" customWidth="1"/>
    <col min="4614" max="4614" width="15.88671875" style="557" bestFit="1" customWidth="1"/>
    <col min="4615" max="4615" width="17.44140625" style="557" customWidth="1"/>
    <col min="4616" max="4616" width="16.5546875" style="557" customWidth="1"/>
    <col min="4617" max="4617" width="11.44140625" style="557"/>
    <col min="4618" max="4618" width="16.44140625" style="557" bestFit="1" customWidth="1"/>
    <col min="4619" max="4619" width="21.5546875" style="557" bestFit="1" customWidth="1"/>
    <col min="4620" max="4864" width="11.44140625" style="557"/>
    <col min="4865" max="4866" width="4.44140625" style="557" customWidth="1"/>
    <col min="4867" max="4867" width="5.5546875" style="557" customWidth="1"/>
    <col min="4868" max="4868" width="5.44140625" style="557" customWidth="1"/>
    <col min="4869" max="4869" width="44.5546875" style="557" customWidth="1"/>
    <col min="4870" max="4870" width="15.88671875" style="557" bestFit="1" customWidth="1"/>
    <col min="4871" max="4871" width="17.44140625" style="557" customWidth="1"/>
    <col min="4872" max="4872" width="16.5546875" style="557" customWidth="1"/>
    <col min="4873" max="4873" width="11.44140625" style="557"/>
    <col min="4874" max="4874" width="16.44140625" style="557" bestFit="1" customWidth="1"/>
    <col min="4875" max="4875" width="21.5546875" style="557" bestFit="1" customWidth="1"/>
    <col min="4876" max="5120" width="11.44140625" style="557"/>
    <col min="5121" max="5122" width="4.44140625" style="557" customWidth="1"/>
    <col min="5123" max="5123" width="5.5546875" style="557" customWidth="1"/>
    <col min="5124" max="5124" width="5.44140625" style="557" customWidth="1"/>
    <col min="5125" max="5125" width="44.5546875" style="557" customWidth="1"/>
    <col min="5126" max="5126" width="15.88671875" style="557" bestFit="1" customWidth="1"/>
    <col min="5127" max="5127" width="17.44140625" style="557" customWidth="1"/>
    <col min="5128" max="5128" width="16.5546875" style="557" customWidth="1"/>
    <col min="5129" max="5129" width="11.44140625" style="557"/>
    <col min="5130" max="5130" width="16.44140625" style="557" bestFit="1" customWidth="1"/>
    <col min="5131" max="5131" width="21.5546875" style="557" bestFit="1" customWidth="1"/>
    <col min="5132" max="5376" width="11.44140625" style="557"/>
    <col min="5377" max="5378" width="4.44140625" style="557" customWidth="1"/>
    <col min="5379" max="5379" width="5.5546875" style="557" customWidth="1"/>
    <col min="5380" max="5380" width="5.44140625" style="557" customWidth="1"/>
    <col min="5381" max="5381" width="44.5546875" style="557" customWidth="1"/>
    <col min="5382" max="5382" width="15.88671875" style="557" bestFit="1" customWidth="1"/>
    <col min="5383" max="5383" width="17.44140625" style="557" customWidth="1"/>
    <col min="5384" max="5384" width="16.5546875" style="557" customWidth="1"/>
    <col min="5385" max="5385" width="11.44140625" style="557"/>
    <col min="5386" max="5386" width="16.44140625" style="557" bestFit="1" customWidth="1"/>
    <col min="5387" max="5387" width="21.5546875" style="557" bestFit="1" customWidth="1"/>
    <col min="5388" max="5632" width="11.44140625" style="557"/>
    <col min="5633" max="5634" width="4.44140625" style="557" customWidth="1"/>
    <col min="5635" max="5635" width="5.5546875" style="557" customWidth="1"/>
    <col min="5636" max="5636" width="5.44140625" style="557" customWidth="1"/>
    <col min="5637" max="5637" width="44.5546875" style="557" customWidth="1"/>
    <col min="5638" max="5638" width="15.88671875" style="557" bestFit="1" customWidth="1"/>
    <col min="5639" max="5639" width="17.44140625" style="557" customWidth="1"/>
    <col min="5640" max="5640" width="16.5546875" style="557" customWidth="1"/>
    <col min="5641" max="5641" width="11.44140625" style="557"/>
    <col min="5642" max="5642" width="16.44140625" style="557" bestFit="1" customWidth="1"/>
    <col min="5643" max="5643" width="21.5546875" style="557" bestFit="1" customWidth="1"/>
    <col min="5644" max="5888" width="11.44140625" style="557"/>
    <col min="5889" max="5890" width="4.44140625" style="557" customWidth="1"/>
    <col min="5891" max="5891" width="5.5546875" style="557" customWidth="1"/>
    <col min="5892" max="5892" width="5.44140625" style="557" customWidth="1"/>
    <col min="5893" max="5893" width="44.5546875" style="557" customWidth="1"/>
    <col min="5894" max="5894" width="15.88671875" style="557" bestFit="1" customWidth="1"/>
    <col min="5895" max="5895" width="17.44140625" style="557" customWidth="1"/>
    <col min="5896" max="5896" width="16.5546875" style="557" customWidth="1"/>
    <col min="5897" max="5897" width="11.44140625" style="557"/>
    <col min="5898" max="5898" width="16.44140625" style="557" bestFit="1" customWidth="1"/>
    <col min="5899" max="5899" width="21.5546875" style="557" bestFit="1" customWidth="1"/>
    <col min="5900" max="6144" width="11.44140625" style="557"/>
    <col min="6145" max="6146" width="4.44140625" style="557" customWidth="1"/>
    <col min="6147" max="6147" width="5.5546875" style="557" customWidth="1"/>
    <col min="6148" max="6148" width="5.44140625" style="557" customWidth="1"/>
    <col min="6149" max="6149" width="44.5546875" style="557" customWidth="1"/>
    <col min="6150" max="6150" width="15.88671875" style="557" bestFit="1" customWidth="1"/>
    <col min="6151" max="6151" width="17.44140625" style="557" customWidth="1"/>
    <col min="6152" max="6152" width="16.5546875" style="557" customWidth="1"/>
    <col min="6153" max="6153" width="11.44140625" style="557"/>
    <col min="6154" max="6154" width="16.44140625" style="557" bestFit="1" customWidth="1"/>
    <col min="6155" max="6155" width="21.5546875" style="557" bestFit="1" customWidth="1"/>
    <col min="6156" max="6400" width="11.44140625" style="557"/>
    <col min="6401" max="6402" width="4.44140625" style="557" customWidth="1"/>
    <col min="6403" max="6403" width="5.5546875" style="557" customWidth="1"/>
    <col min="6404" max="6404" width="5.44140625" style="557" customWidth="1"/>
    <col min="6405" max="6405" width="44.5546875" style="557" customWidth="1"/>
    <col min="6406" max="6406" width="15.88671875" style="557" bestFit="1" customWidth="1"/>
    <col min="6407" max="6407" width="17.44140625" style="557" customWidth="1"/>
    <col min="6408" max="6408" width="16.5546875" style="557" customWidth="1"/>
    <col min="6409" max="6409" width="11.44140625" style="557"/>
    <col min="6410" max="6410" width="16.44140625" style="557" bestFit="1" customWidth="1"/>
    <col min="6411" max="6411" width="21.5546875" style="557" bestFit="1" customWidth="1"/>
    <col min="6412" max="6656" width="11.44140625" style="557"/>
    <col min="6657" max="6658" width="4.44140625" style="557" customWidth="1"/>
    <col min="6659" max="6659" width="5.5546875" style="557" customWidth="1"/>
    <col min="6660" max="6660" width="5.44140625" style="557" customWidth="1"/>
    <col min="6661" max="6661" width="44.5546875" style="557" customWidth="1"/>
    <col min="6662" max="6662" width="15.88671875" style="557" bestFit="1" customWidth="1"/>
    <col min="6663" max="6663" width="17.44140625" style="557" customWidth="1"/>
    <col min="6664" max="6664" width="16.5546875" style="557" customWidth="1"/>
    <col min="6665" max="6665" width="11.44140625" style="557"/>
    <col min="6666" max="6666" width="16.44140625" style="557" bestFit="1" customWidth="1"/>
    <col min="6667" max="6667" width="21.5546875" style="557" bestFit="1" customWidth="1"/>
    <col min="6668" max="6912" width="11.44140625" style="557"/>
    <col min="6913" max="6914" width="4.44140625" style="557" customWidth="1"/>
    <col min="6915" max="6915" width="5.5546875" style="557" customWidth="1"/>
    <col min="6916" max="6916" width="5.44140625" style="557" customWidth="1"/>
    <col min="6917" max="6917" width="44.5546875" style="557" customWidth="1"/>
    <col min="6918" max="6918" width="15.88671875" style="557" bestFit="1" customWidth="1"/>
    <col min="6919" max="6919" width="17.44140625" style="557" customWidth="1"/>
    <col min="6920" max="6920" width="16.5546875" style="557" customWidth="1"/>
    <col min="6921" max="6921" width="11.44140625" style="557"/>
    <col min="6922" max="6922" width="16.44140625" style="557" bestFit="1" customWidth="1"/>
    <col min="6923" max="6923" width="21.5546875" style="557" bestFit="1" customWidth="1"/>
    <col min="6924" max="7168" width="11.44140625" style="557"/>
    <col min="7169" max="7170" width="4.44140625" style="557" customWidth="1"/>
    <col min="7171" max="7171" width="5.5546875" style="557" customWidth="1"/>
    <col min="7172" max="7172" width="5.44140625" style="557" customWidth="1"/>
    <col min="7173" max="7173" width="44.5546875" style="557" customWidth="1"/>
    <col min="7174" max="7174" width="15.88671875" style="557" bestFit="1" customWidth="1"/>
    <col min="7175" max="7175" width="17.44140625" style="557" customWidth="1"/>
    <col min="7176" max="7176" width="16.5546875" style="557" customWidth="1"/>
    <col min="7177" max="7177" width="11.44140625" style="557"/>
    <col min="7178" max="7178" width="16.44140625" style="557" bestFit="1" customWidth="1"/>
    <col min="7179" max="7179" width="21.5546875" style="557" bestFit="1" customWidth="1"/>
    <col min="7180" max="7424" width="11.44140625" style="557"/>
    <col min="7425" max="7426" width="4.44140625" style="557" customWidth="1"/>
    <col min="7427" max="7427" width="5.5546875" style="557" customWidth="1"/>
    <col min="7428" max="7428" width="5.44140625" style="557" customWidth="1"/>
    <col min="7429" max="7429" width="44.5546875" style="557" customWidth="1"/>
    <col min="7430" max="7430" width="15.88671875" style="557" bestFit="1" customWidth="1"/>
    <col min="7431" max="7431" width="17.44140625" style="557" customWidth="1"/>
    <col min="7432" max="7432" width="16.5546875" style="557" customWidth="1"/>
    <col min="7433" max="7433" width="11.44140625" style="557"/>
    <col min="7434" max="7434" width="16.44140625" style="557" bestFit="1" customWidth="1"/>
    <col min="7435" max="7435" width="21.5546875" style="557" bestFit="1" customWidth="1"/>
    <col min="7436" max="7680" width="11.44140625" style="557"/>
    <col min="7681" max="7682" width="4.44140625" style="557" customWidth="1"/>
    <col min="7683" max="7683" width="5.5546875" style="557" customWidth="1"/>
    <col min="7684" max="7684" width="5.44140625" style="557" customWidth="1"/>
    <col min="7685" max="7685" width="44.5546875" style="557" customWidth="1"/>
    <col min="7686" max="7686" width="15.88671875" style="557" bestFit="1" customWidth="1"/>
    <col min="7687" max="7687" width="17.44140625" style="557" customWidth="1"/>
    <col min="7688" max="7688" width="16.5546875" style="557" customWidth="1"/>
    <col min="7689" max="7689" width="11.44140625" style="557"/>
    <col min="7690" max="7690" width="16.44140625" style="557" bestFit="1" customWidth="1"/>
    <col min="7691" max="7691" width="21.5546875" style="557" bestFit="1" customWidth="1"/>
    <col min="7692" max="7936" width="11.44140625" style="557"/>
    <col min="7937" max="7938" width="4.44140625" style="557" customWidth="1"/>
    <col min="7939" max="7939" width="5.5546875" style="557" customWidth="1"/>
    <col min="7940" max="7940" width="5.44140625" style="557" customWidth="1"/>
    <col min="7941" max="7941" width="44.5546875" style="557" customWidth="1"/>
    <col min="7942" max="7942" width="15.88671875" style="557" bestFit="1" customWidth="1"/>
    <col min="7943" max="7943" width="17.44140625" style="557" customWidth="1"/>
    <col min="7944" max="7944" width="16.5546875" style="557" customWidth="1"/>
    <col min="7945" max="7945" width="11.44140625" style="557"/>
    <col min="7946" max="7946" width="16.44140625" style="557" bestFit="1" customWidth="1"/>
    <col min="7947" max="7947" width="21.5546875" style="557" bestFit="1" customWidth="1"/>
    <col min="7948" max="8192" width="11.44140625" style="557"/>
    <col min="8193" max="8194" width="4.44140625" style="557" customWidth="1"/>
    <col min="8195" max="8195" width="5.5546875" style="557" customWidth="1"/>
    <col min="8196" max="8196" width="5.44140625" style="557" customWidth="1"/>
    <col min="8197" max="8197" width="44.5546875" style="557" customWidth="1"/>
    <col min="8198" max="8198" width="15.88671875" style="557" bestFit="1" customWidth="1"/>
    <col min="8199" max="8199" width="17.44140625" style="557" customWidth="1"/>
    <col min="8200" max="8200" width="16.5546875" style="557" customWidth="1"/>
    <col min="8201" max="8201" width="11.44140625" style="557"/>
    <col min="8202" max="8202" width="16.44140625" style="557" bestFit="1" customWidth="1"/>
    <col min="8203" max="8203" width="21.5546875" style="557" bestFit="1" customWidth="1"/>
    <col min="8204" max="8448" width="11.44140625" style="557"/>
    <col min="8449" max="8450" width="4.44140625" style="557" customWidth="1"/>
    <col min="8451" max="8451" width="5.5546875" style="557" customWidth="1"/>
    <col min="8452" max="8452" width="5.44140625" style="557" customWidth="1"/>
    <col min="8453" max="8453" width="44.5546875" style="557" customWidth="1"/>
    <col min="8454" max="8454" width="15.88671875" style="557" bestFit="1" customWidth="1"/>
    <col min="8455" max="8455" width="17.44140625" style="557" customWidth="1"/>
    <col min="8456" max="8456" width="16.5546875" style="557" customWidth="1"/>
    <col min="8457" max="8457" width="11.44140625" style="557"/>
    <col min="8458" max="8458" width="16.44140625" style="557" bestFit="1" customWidth="1"/>
    <col min="8459" max="8459" width="21.5546875" style="557" bestFit="1" customWidth="1"/>
    <col min="8460" max="8704" width="11.44140625" style="557"/>
    <col min="8705" max="8706" width="4.44140625" style="557" customWidth="1"/>
    <col min="8707" max="8707" width="5.5546875" style="557" customWidth="1"/>
    <col min="8708" max="8708" width="5.44140625" style="557" customWidth="1"/>
    <col min="8709" max="8709" width="44.5546875" style="557" customWidth="1"/>
    <col min="8710" max="8710" width="15.88671875" style="557" bestFit="1" customWidth="1"/>
    <col min="8711" max="8711" width="17.44140625" style="557" customWidth="1"/>
    <col min="8712" max="8712" width="16.5546875" style="557" customWidth="1"/>
    <col min="8713" max="8713" width="11.44140625" style="557"/>
    <col min="8714" max="8714" width="16.44140625" style="557" bestFit="1" customWidth="1"/>
    <col min="8715" max="8715" width="21.5546875" style="557" bestFit="1" customWidth="1"/>
    <col min="8716" max="8960" width="11.44140625" style="557"/>
    <col min="8961" max="8962" width="4.44140625" style="557" customWidth="1"/>
    <col min="8963" max="8963" width="5.5546875" style="557" customWidth="1"/>
    <col min="8964" max="8964" width="5.44140625" style="557" customWidth="1"/>
    <col min="8965" max="8965" width="44.5546875" style="557" customWidth="1"/>
    <col min="8966" max="8966" width="15.88671875" style="557" bestFit="1" customWidth="1"/>
    <col min="8967" max="8967" width="17.44140625" style="557" customWidth="1"/>
    <col min="8968" max="8968" width="16.5546875" style="557" customWidth="1"/>
    <col min="8969" max="8969" width="11.44140625" style="557"/>
    <col min="8970" max="8970" width="16.44140625" style="557" bestFit="1" customWidth="1"/>
    <col min="8971" max="8971" width="21.5546875" style="557" bestFit="1" customWidth="1"/>
    <col min="8972" max="9216" width="11.44140625" style="557"/>
    <col min="9217" max="9218" width="4.44140625" style="557" customWidth="1"/>
    <col min="9219" max="9219" width="5.5546875" style="557" customWidth="1"/>
    <col min="9220" max="9220" width="5.44140625" style="557" customWidth="1"/>
    <col min="9221" max="9221" width="44.5546875" style="557" customWidth="1"/>
    <col min="9222" max="9222" width="15.88671875" style="557" bestFit="1" customWidth="1"/>
    <col min="9223" max="9223" width="17.44140625" style="557" customWidth="1"/>
    <col min="9224" max="9224" width="16.5546875" style="557" customWidth="1"/>
    <col min="9225" max="9225" width="11.44140625" style="557"/>
    <col min="9226" max="9226" width="16.44140625" style="557" bestFit="1" customWidth="1"/>
    <col min="9227" max="9227" width="21.5546875" style="557" bestFit="1" customWidth="1"/>
    <col min="9228" max="9472" width="11.44140625" style="557"/>
    <col min="9473" max="9474" width="4.44140625" style="557" customWidth="1"/>
    <col min="9475" max="9475" width="5.5546875" style="557" customWidth="1"/>
    <col min="9476" max="9476" width="5.44140625" style="557" customWidth="1"/>
    <col min="9477" max="9477" width="44.5546875" style="557" customWidth="1"/>
    <col min="9478" max="9478" width="15.88671875" style="557" bestFit="1" customWidth="1"/>
    <col min="9479" max="9479" width="17.44140625" style="557" customWidth="1"/>
    <col min="9480" max="9480" width="16.5546875" style="557" customWidth="1"/>
    <col min="9481" max="9481" width="11.44140625" style="557"/>
    <col min="9482" max="9482" width="16.44140625" style="557" bestFit="1" customWidth="1"/>
    <col min="9483" max="9483" width="21.5546875" style="557" bestFit="1" customWidth="1"/>
    <col min="9484" max="9728" width="11.44140625" style="557"/>
    <col min="9729" max="9730" width="4.44140625" style="557" customWidth="1"/>
    <col min="9731" max="9731" width="5.5546875" style="557" customWidth="1"/>
    <col min="9732" max="9732" width="5.44140625" style="557" customWidth="1"/>
    <col min="9733" max="9733" width="44.5546875" style="557" customWidth="1"/>
    <col min="9734" max="9734" width="15.88671875" style="557" bestFit="1" customWidth="1"/>
    <col min="9735" max="9735" width="17.44140625" style="557" customWidth="1"/>
    <col min="9736" max="9736" width="16.5546875" style="557" customWidth="1"/>
    <col min="9737" max="9737" width="11.44140625" style="557"/>
    <col min="9738" max="9738" width="16.44140625" style="557" bestFit="1" customWidth="1"/>
    <col min="9739" max="9739" width="21.5546875" style="557" bestFit="1" customWidth="1"/>
    <col min="9740" max="9984" width="11.44140625" style="557"/>
    <col min="9985" max="9986" width="4.44140625" style="557" customWidth="1"/>
    <col min="9987" max="9987" width="5.5546875" style="557" customWidth="1"/>
    <col min="9988" max="9988" width="5.44140625" style="557" customWidth="1"/>
    <col min="9989" max="9989" width="44.5546875" style="557" customWidth="1"/>
    <col min="9990" max="9990" width="15.88671875" style="557" bestFit="1" customWidth="1"/>
    <col min="9991" max="9991" width="17.44140625" style="557" customWidth="1"/>
    <col min="9992" max="9992" width="16.5546875" style="557" customWidth="1"/>
    <col min="9993" max="9993" width="11.44140625" style="557"/>
    <col min="9994" max="9994" width="16.44140625" style="557" bestFit="1" customWidth="1"/>
    <col min="9995" max="9995" width="21.5546875" style="557" bestFit="1" customWidth="1"/>
    <col min="9996" max="10240" width="11.44140625" style="557"/>
    <col min="10241" max="10242" width="4.44140625" style="557" customWidth="1"/>
    <col min="10243" max="10243" width="5.5546875" style="557" customWidth="1"/>
    <col min="10244" max="10244" width="5.44140625" style="557" customWidth="1"/>
    <col min="10245" max="10245" width="44.5546875" style="557" customWidth="1"/>
    <col min="10246" max="10246" width="15.88671875" style="557" bestFit="1" customWidth="1"/>
    <col min="10247" max="10247" width="17.44140625" style="557" customWidth="1"/>
    <col min="10248" max="10248" width="16.5546875" style="557" customWidth="1"/>
    <col min="10249" max="10249" width="11.44140625" style="557"/>
    <col min="10250" max="10250" width="16.44140625" style="557" bestFit="1" customWidth="1"/>
    <col min="10251" max="10251" width="21.5546875" style="557" bestFit="1" customWidth="1"/>
    <col min="10252" max="10496" width="11.44140625" style="557"/>
    <col min="10497" max="10498" width="4.44140625" style="557" customWidth="1"/>
    <col min="10499" max="10499" width="5.5546875" style="557" customWidth="1"/>
    <col min="10500" max="10500" width="5.44140625" style="557" customWidth="1"/>
    <col min="10501" max="10501" width="44.5546875" style="557" customWidth="1"/>
    <col min="10502" max="10502" width="15.88671875" style="557" bestFit="1" customWidth="1"/>
    <col min="10503" max="10503" width="17.44140625" style="557" customWidth="1"/>
    <col min="10504" max="10504" width="16.5546875" style="557" customWidth="1"/>
    <col min="10505" max="10505" width="11.44140625" style="557"/>
    <col min="10506" max="10506" width="16.44140625" style="557" bestFit="1" customWidth="1"/>
    <col min="10507" max="10507" width="21.5546875" style="557" bestFit="1" customWidth="1"/>
    <col min="10508" max="10752" width="11.44140625" style="557"/>
    <col min="10753" max="10754" width="4.44140625" style="557" customWidth="1"/>
    <col min="10755" max="10755" width="5.5546875" style="557" customWidth="1"/>
    <col min="10756" max="10756" width="5.44140625" style="557" customWidth="1"/>
    <col min="10757" max="10757" width="44.5546875" style="557" customWidth="1"/>
    <col min="10758" max="10758" width="15.88671875" style="557" bestFit="1" customWidth="1"/>
    <col min="10759" max="10759" width="17.44140625" style="557" customWidth="1"/>
    <col min="10760" max="10760" width="16.5546875" style="557" customWidth="1"/>
    <col min="10761" max="10761" width="11.44140625" style="557"/>
    <col min="10762" max="10762" width="16.44140625" style="557" bestFit="1" customWidth="1"/>
    <col min="10763" max="10763" width="21.5546875" style="557" bestFit="1" customWidth="1"/>
    <col min="10764" max="11008" width="11.44140625" style="557"/>
    <col min="11009" max="11010" width="4.44140625" style="557" customWidth="1"/>
    <col min="11011" max="11011" width="5.5546875" style="557" customWidth="1"/>
    <col min="11012" max="11012" width="5.44140625" style="557" customWidth="1"/>
    <col min="11013" max="11013" width="44.5546875" style="557" customWidth="1"/>
    <col min="11014" max="11014" width="15.88671875" style="557" bestFit="1" customWidth="1"/>
    <col min="11015" max="11015" width="17.44140625" style="557" customWidth="1"/>
    <col min="11016" max="11016" width="16.5546875" style="557" customWidth="1"/>
    <col min="11017" max="11017" width="11.44140625" style="557"/>
    <col min="11018" max="11018" width="16.44140625" style="557" bestFit="1" customWidth="1"/>
    <col min="11019" max="11019" width="21.5546875" style="557" bestFit="1" customWidth="1"/>
    <col min="11020" max="11264" width="11.44140625" style="557"/>
    <col min="11265" max="11266" width="4.44140625" style="557" customWidth="1"/>
    <col min="11267" max="11267" width="5.5546875" style="557" customWidth="1"/>
    <col min="11268" max="11268" width="5.44140625" style="557" customWidth="1"/>
    <col min="11269" max="11269" width="44.5546875" style="557" customWidth="1"/>
    <col min="11270" max="11270" width="15.88671875" style="557" bestFit="1" customWidth="1"/>
    <col min="11271" max="11271" width="17.44140625" style="557" customWidth="1"/>
    <col min="11272" max="11272" width="16.5546875" style="557" customWidth="1"/>
    <col min="11273" max="11273" width="11.44140625" style="557"/>
    <col min="11274" max="11274" width="16.44140625" style="557" bestFit="1" customWidth="1"/>
    <col min="11275" max="11275" width="21.5546875" style="557" bestFit="1" customWidth="1"/>
    <col min="11276" max="11520" width="11.44140625" style="557"/>
    <col min="11521" max="11522" width="4.44140625" style="557" customWidth="1"/>
    <col min="11523" max="11523" width="5.5546875" style="557" customWidth="1"/>
    <col min="11524" max="11524" width="5.44140625" style="557" customWidth="1"/>
    <col min="11525" max="11525" width="44.5546875" style="557" customWidth="1"/>
    <col min="11526" max="11526" width="15.88671875" style="557" bestFit="1" customWidth="1"/>
    <col min="11527" max="11527" width="17.44140625" style="557" customWidth="1"/>
    <col min="11528" max="11528" width="16.5546875" style="557" customWidth="1"/>
    <col min="11529" max="11529" width="11.44140625" style="557"/>
    <col min="11530" max="11530" width="16.44140625" style="557" bestFit="1" customWidth="1"/>
    <col min="11531" max="11531" width="21.5546875" style="557" bestFit="1" customWidth="1"/>
    <col min="11532" max="11776" width="11.44140625" style="557"/>
    <col min="11777" max="11778" width="4.44140625" style="557" customWidth="1"/>
    <col min="11779" max="11779" width="5.5546875" style="557" customWidth="1"/>
    <col min="11780" max="11780" width="5.44140625" style="557" customWidth="1"/>
    <col min="11781" max="11781" width="44.5546875" style="557" customWidth="1"/>
    <col min="11782" max="11782" width="15.88671875" style="557" bestFit="1" customWidth="1"/>
    <col min="11783" max="11783" width="17.44140625" style="557" customWidth="1"/>
    <col min="11784" max="11784" width="16.5546875" style="557" customWidth="1"/>
    <col min="11785" max="11785" width="11.44140625" style="557"/>
    <col min="11786" max="11786" width="16.44140625" style="557" bestFit="1" customWidth="1"/>
    <col min="11787" max="11787" width="21.5546875" style="557" bestFit="1" customWidth="1"/>
    <col min="11788" max="12032" width="11.44140625" style="557"/>
    <col min="12033" max="12034" width="4.44140625" style="557" customWidth="1"/>
    <col min="12035" max="12035" width="5.5546875" style="557" customWidth="1"/>
    <col min="12036" max="12036" width="5.44140625" style="557" customWidth="1"/>
    <col min="12037" max="12037" width="44.5546875" style="557" customWidth="1"/>
    <col min="12038" max="12038" width="15.88671875" style="557" bestFit="1" customWidth="1"/>
    <col min="12039" max="12039" width="17.44140625" style="557" customWidth="1"/>
    <col min="12040" max="12040" width="16.5546875" style="557" customWidth="1"/>
    <col min="12041" max="12041" width="11.44140625" style="557"/>
    <col min="12042" max="12042" width="16.44140625" style="557" bestFit="1" customWidth="1"/>
    <col min="12043" max="12043" width="21.5546875" style="557" bestFit="1" customWidth="1"/>
    <col min="12044" max="12288" width="11.44140625" style="557"/>
    <col min="12289" max="12290" width="4.44140625" style="557" customWidth="1"/>
    <col min="12291" max="12291" width="5.5546875" style="557" customWidth="1"/>
    <col min="12292" max="12292" width="5.44140625" style="557" customWidth="1"/>
    <col min="12293" max="12293" width="44.5546875" style="557" customWidth="1"/>
    <col min="12294" max="12294" width="15.88671875" style="557" bestFit="1" customWidth="1"/>
    <col min="12295" max="12295" width="17.44140625" style="557" customWidth="1"/>
    <col min="12296" max="12296" width="16.5546875" style="557" customWidth="1"/>
    <col min="12297" max="12297" width="11.44140625" style="557"/>
    <col min="12298" max="12298" width="16.44140625" style="557" bestFit="1" customWidth="1"/>
    <col min="12299" max="12299" width="21.5546875" style="557" bestFit="1" customWidth="1"/>
    <col min="12300" max="12544" width="11.44140625" style="557"/>
    <col min="12545" max="12546" width="4.44140625" style="557" customWidth="1"/>
    <col min="12547" max="12547" width="5.5546875" style="557" customWidth="1"/>
    <col min="12548" max="12548" width="5.44140625" style="557" customWidth="1"/>
    <col min="12549" max="12549" width="44.5546875" style="557" customWidth="1"/>
    <col min="12550" max="12550" width="15.88671875" style="557" bestFit="1" customWidth="1"/>
    <col min="12551" max="12551" width="17.44140625" style="557" customWidth="1"/>
    <col min="12552" max="12552" width="16.5546875" style="557" customWidth="1"/>
    <col min="12553" max="12553" width="11.44140625" style="557"/>
    <col min="12554" max="12554" width="16.44140625" style="557" bestFit="1" customWidth="1"/>
    <col min="12555" max="12555" width="21.5546875" style="557" bestFit="1" customWidth="1"/>
    <col min="12556" max="12800" width="11.44140625" style="557"/>
    <col min="12801" max="12802" width="4.44140625" style="557" customWidth="1"/>
    <col min="12803" max="12803" width="5.5546875" style="557" customWidth="1"/>
    <col min="12804" max="12804" width="5.44140625" style="557" customWidth="1"/>
    <col min="12805" max="12805" width="44.5546875" style="557" customWidth="1"/>
    <col min="12806" max="12806" width="15.88671875" style="557" bestFit="1" customWidth="1"/>
    <col min="12807" max="12807" width="17.44140625" style="557" customWidth="1"/>
    <col min="12808" max="12808" width="16.5546875" style="557" customWidth="1"/>
    <col min="12809" max="12809" width="11.44140625" style="557"/>
    <col min="12810" max="12810" width="16.44140625" style="557" bestFit="1" customWidth="1"/>
    <col min="12811" max="12811" width="21.5546875" style="557" bestFit="1" customWidth="1"/>
    <col min="12812" max="13056" width="11.44140625" style="557"/>
    <col min="13057" max="13058" width="4.44140625" style="557" customWidth="1"/>
    <col min="13059" max="13059" width="5.5546875" style="557" customWidth="1"/>
    <col min="13060" max="13060" width="5.44140625" style="557" customWidth="1"/>
    <col min="13061" max="13061" width="44.5546875" style="557" customWidth="1"/>
    <col min="13062" max="13062" width="15.88671875" style="557" bestFit="1" customWidth="1"/>
    <col min="13063" max="13063" width="17.44140625" style="557" customWidth="1"/>
    <col min="13064" max="13064" width="16.5546875" style="557" customWidth="1"/>
    <col min="13065" max="13065" width="11.44140625" style="557"/>
    <col min="13066" max="13066" width="16.44140625" style="557" bestFit="1" customWidth="1"/>
    <col min="13067" max="13067" width="21.5546875" style="557" bestFit="1" customWidth="1"/>
    <col min="13068" max="13312" width="11.44140625" style="557"/>
    <col min="13313" max="13314" width="4.44140625" style="557" customWidth="1"/>
    <col min="13315" max="13315" width="5.5546875" style="557" customWidth="1"/>
    <col min="13316" max="13316" width="5.44140625" style="557" customWidth="1"/>
    <col min="13317" max="13317" width="44.5546875" style="557" customWidth="1"/>
    <col min="13318" max="13318" width="15.88671875" style="557" bestFit="1" customWidth="1"/>
    <col min="13319" max="13319" width="17.44140625" style="557" customWidth="1"/>
    <col min="13320" max="13320" width="16.5546875" style="557" customWidth="1"/>
    <col min="13321" max="13321" width="11.44140625" style="557"/>
    <col min="13322" max="13322" width="16.44140625" style="557" bestFit="1" customWidth="1"/>
    <col min="13323" max="13323" width="21.5546875" style="557" bestFit="1" customWidth="1"/>
    <col min="13324" max="13568" width="11.44140625" style="557"/>
    <col min="13569" max="13570" width="4.44140625" style="557" customWidth="1"/>
    <col min="13571" max="13571" width="5.5546875" style="557" customWidth="1"/>
    <col min="13572" max="13572" width="5.44140625" style="557" customWidth="1"/>
    <col min="13573" max="13573" width="44.5546875" style="557" customWidth="1"/>
    <col min="13574" max="13574" width="15.88671875" style="557" bestFit="1" customWidth="1"/>
    <col min="13575" max="13575" width="17.44140625" style="557" customWidth="1"/>
    <col min="13576" max="13576" width="16.5546875" style="557" customWidth="1"/>
    <col min="13577" max="13577" width="11.44140625" style="557"/>
    <col min="13578" max="13578" width="16.44140625" style="557" bestFit="1" customWidth="1"/>
    <col min="13579" max="13579" width="21.5546875" style="557" bestFit="1" customWidth="1"/>
    <col min="13580" max="13824" width="11.44140625" style="557"/>
    <col min="13825" max="13826" width="4.44140625" style="557" customWidth="1"/>
    <col min="13827" max="13827" width="5.5546875" style="557" customWidth="1"/>
    <col min="13828" max="13828" width="5.44140625" style="557" customWidth="1"/>
    <col min="13829" max="13829" width="44.5546875" style="557" customWidth="1"/>
    <col min="13830" max="13830" width="15.88671875" style="557" bestFit="1" customWidth="1"/>
    <col min="13831" max="13831" width="17.44140625" style="557" customWidth="1"/>
    <col min="13832" max="13832" width="16.5546875" style="557" customWidth="1"/>
    <col min="13833" max="13833" width="11.44140625" style="557"/>
    <col min="13834" max="13834" width="16.44140625" style="557" bestFit="1" customWidth="1"/>
    <col min="13835" max="13835" width="21.5546875" style="557" bestFit="1" customWidth="1"/>
    <col min="13836" max="14080" width="11.44140625" style="557"/>
    <col min="14081" max="14082" width="4.44140625" style="557" customWidth="1"/>
    <col min="14083" max="14083" width="5.5546875" style="557" customWidth="1"/>
    <col min="14084" max="14084" width="5.44140625" style="557" customWidth="1"/>
    <col min="14085" max="14085" width="44.5546875" style="557" customWidth="1"/>
    <col min="14086" max="14086" width="15.88671875" style="557" bestFit="1" customWidth="1"/>
    <col min="14087" max="14087" width="17.44140625" style="557" customWidth="1"/>
    <col min="14088" max="14088" width="16.5546875" style="557" customWidth="1"/>
    <col min="14089" max="14089" width="11.44140625" style="557"/>
    <col min="14090" max="14090" width="16.44140625" style="557" bestFit="1" customWidth="1"/>
    <col min="14091" max="14091" width="21.5546875" style="557" bestFit="1" customWidth="1"/>
    <col min="14092" max="14336" width="11.44140625" style="557"/>
    <col min="14337" max="14338" width="4.44140625" style="557" customWidth="1"/>
    <col min="14339" max="14339" width="5.5546875" style="557" customWidth="1"/>
    <col min="14340" max="14340" width="5.44140625" style="557" customWidth="1"/>
    <col min="14341" max="14341" width="44.5546875" style="557" customWidth="1"/>
    <col min="14342" max="14342" width="15.88671875" style="557" bestFit="1" customWidth="1"/>
    <col min="14343" max="14343" width="17.44140625" style="557" customWidth="1"/>
    <col min="14344" max="14344" width="16.5546875" style="557" customWidth="1"/>
    <col min="14345" max="14345" width="11.44140625" style="557"/>
    <col min="14346" max="14346" width="16.44140625" style="557" bestFit="1" customWidth="1"/>
    <col min="14347" max="14347" width="21.5546875" style="557" bestFit="1" customWidth="1"/>
    <col min="14348" max="14592" width="11.44140625" style="557"/>
    <col min="14593" max="14594" width="4.44140625" style="557" customWidth="1"/>
    <col min="14595" max="14595" width="5.5546875" style="557" customWidth="1"/>
    <col min="14596" max="14596" width="5.44140625" style="557" customWidth="1"/>
    <col min="14597" max="14597" width="44.5546875" style="557" customWidth="1"/>
    <col min="14598" max="14598" width="15.88671875" style="557" bestFit="1" customWidth="1"/>
    <col min="14599" max="14599" width="17.44140625" style="557" customWidth="1"/>
    <col min="14600" max="14600" width="16.5546875" style="557" customWidth="1"/>
    <col min="14601" max="14601" width="11.44140625" style="557"/>
    <col min="14602" max="14602" width="16.44140625" style="557" bestFit="1" customWidth="1"/>
    <col min="14603" max="14603" width="21.5546875" style="557" bestFit="1" customWidth="1"/>
    <col min="14604" max="14848" width="11.44140625" style="557"/>
    <col min="14849" max="14850" width="4.44140625" style="557" customWidth="1"/>
    <col min="14851" max="14851" width="5.5546875" style="557" customWidth="1"/>
    <col min="14852" max="14852" width="5.44140625" style="557" customWidth="1"/>
    <col min="14853" max="14853" width="44.5546875" style="557" customWidth="1"/>
    <col min="14854" max="14854" width="15.88671875" style="557" bestFit="1" customWidth="1"/>
    <col min="14855" max="14855" width="17.44140625" style="557" customWidth="1"/>
    <col min="14856" max="14856" width="16.5546875" style="557" customWidth="1"/>
    <col min="14857" max="14857" width="11.44140625" style="557"/>
    <col min="14858" max="14858" width="16.44140625" style="557" bestFit="1" customWidth="1"/>
    <col min="14859" max="14859" width="21.5546875" style="557" bestFit="1" customWidth="1"/>
    <col min="14860" max="15104" width="11.44140625" style="557"/>
    <col min="15105" max="15106" width="4.44140625" style="557" customWidth="1"/>
    <col min="15107" max="15107" width="5.5546875" style="557" customWidth="1"/>
    <col min="15108" max="15108" width="5.44140625" style="557" customWidth="1"/>
    <col min="15109" max="15109" width="44.5546875" style="557" customWidth="1"/>
    <col min="15110" max="15110" width="15.88671875" style="557" bestFit="1" customWidth="1"/>
    <col min="15111" max="15111" width="17.44140625" style="557" customWidth="1"/>
    <col min="15112" max="15112" width="16.5546875" style="557" customWidth="1"/>
    <col min="15113" max="15113" width="11.44140625" style="557"/>
    <col min="15114" max="15114" width="16.44140625" style="557" bestFit="1" customWidth="1"/>
    <col min="15115" max="15115" width="21.5546875" style="557" bestFit="1" customWidth="1"/>
    <col min="15116" max="15360" width="11.44140625" style="557"/>
    <col min="15361" max="15362" width="4.44140625" style="557" customWidth="1"/>
    <col min="15363" max="15363" width="5.5546875" style="557" customWidth="1"/>
    <col min="15364" max="15364" width="5.44140625" style="557" customWidth="1"/>
    <col min="15365" max="15365" width="44.5546875" style="557" customWidth="1"/>
    <col min="15366" max="15366" width="15.88671875" style="557" bestFit="1" customWidth="1"/>
    <col min="15367" max="15367" width="17.44140625" style="557" customWidth="1"/>
    <col min="15368" max="15368" width="16.5546875" style="557" customWidth="1"/>
    <col min="15369" max="15369" width="11.44140625" style="557"/>
    <col min="15370" max="15370" width="16.44140625" style="557" bestFit="1" customWidth="1"/>
    <col min="15371" max="15371" width="21.5546875" style="557" bestFit="1" customWidth="1"/>
    <col min="15372" max="15616" width="11.44140625" style="557"/>
    <col min="15617" max="15618" width="4.44140625" style="557" customWidth="1"/>
    <col min="15619" max="15619" width="5.5546875" style="557" customWidth="1"/>
    <col min="15620" max="15620" width="5.44140625" style="557" customWidth="1"/>
    <col min="15621" max="15621" width="44.5546875" style="557" customWidth="1"/>
    <col min="15622" max="15622" width="15.88671875" style="557" bestFit="1" customWidth="1"/>
    <col min="15623" max="15623" width="17.44140625" style="557" customWidth="1"/>
    <col min="15624" max="15624" width="16.5546875" style="557" customWidth="1"/>
    <col min="15625" max="15625" width="11.44140625" style="557"/>
    <col min="15626" max="15626" width="16.44140625" style="557" bestFit="1" customWidth="1"/>
    <col min="15627" max="15627" width="21.5546875" style="557" bestFit="1" customWidth="1"/>
    <col min="15628" max="15872" width="11.44140625" style="557"/>
    <col min="15873" max="15874" width="4.44140625" style="557" customWidth="1"/>
    <col min="15875" max="15875" width="5.5546875" style="557" customWidth="1"/>
    <col min="15876" max="15876" width="5.44140625" style="557" customWidth="1"/>
    <col min="15877" max="15877" width="44.5546875" style="557" customWidth="1"/>
    <col min="15878" max="15878" width="15.88671875" style="557" bestFit="1" customWidth="1"/>
    <col min="15879" max="15879" width="17.44140625" style="557" customWidth="1"/>
    <col min="15880" max="15880" width="16.5546875" style="557" customWidth="1"/>
    <col min="15881" max="15881" width="11.44140625" style="557"/>
    <col min="15882" max="15882" width="16.44140625" style="557" bestFit="1" customWidth="1"/>
    <col min="15883" max="15883" width="21.5546875" style="557" bestFit="1" customWidth="1"/>
    <col min="15884" max="16128" width="11.44140625" style="557"/>
    <col min="16129" max="16130" width="4.44140625" style="557" customWidth="1"/>
    <col min="16131" max="16131" width="5.5546875" style="557" customWidth="1"/>
    <col min="16132" max="16132" width="5.44140625" style="557" customWidth="1"/>
    <col min="16133" max="16133" width="44.5546875" style="557" customWidth="1"/>
    <col min="16134" max="16134" width="15.88671875" style="557" bestFit="1" customWidth="1"/>
    <col min="16135" max="16135" width="17.44140625" style="557" customWidth="1"/>
    <col min="16136" max="16136" width="16.5546875" style="557" customWidth="1"/>
    <col min="16137" max="16137" width="11.44140625" style="557"/>
    <col min="16138" max="16138" width="16.44140625" style="557" bestFit="1" customWidth="1"/>
    <col min="16139" max="16139" width="21.5546875" style="557" bestFit="1" customWidth="1"/>
    <col min="16140" max="16384" width="11.44140625" style="557"/>
  </cols>
  <sheetData>
    <row r="2" spans="1:10" ht="13.8" x14ac:dyDescent="0.25">
      <c r="A2" s="602"/>
      <c r="B2" s="602"/>
      <c r="C2" s="602"/>
      <c r="D2" s="602"/>
      <c r="E2" s="602"/>
      <c r="F2" s="602"/>
      <c r="G2" s="602"/>
      <c r="H2" s="602"/>
    </row>
    <row r="3" spans="1:10" ht="48" customHeight="1" x14ac:dyDescent="0.25">
      <c r="A3" s="603" t="s">
        <v>510</v>
      </c>
      <c r="B3" s="603"/>
      <c r="C3" s="603"/>
      <c r="D3" s="603"/>
      <c r="E3" s="603"/>
      <c r="F3" s="603"/>
      <c r="G3" s="603"/>
      <c r="H3" s="603"/>
    </row>
    <row r="4" spans="1:10" s="119" customFormat="1" ht="26.25" customHeight="1" x14ac:dyDescent="0.25">
      <c r="A4" s="603" t="s">
        <v>91</v>
      </c>
      <c r="B4" s="603"/>
      <c r="C4" s="603"/>
      <c r="D4" s="603"/>
      <c r="E4" s="603"/>
      <c r="F4" s="603"/>
      <c r="G4" s="604"/>
      <c r="H4" s="604"/>
    </row>
    <row r="5" spans="1:10" ht="15.75" customHeight="1" x14ac:dyDescent="0.3">
      <c r="A5" s="559" t="s">
        <v>494</v>
      </c>
      <c r="B5" s="120"/>
      <c r="C5" s="120"/>
      <c r="D5" s="120"/>
      <c r="E5" s="120"/>
    </row>
    <row r="6" spans="1:10" ht="27.75" customHeight="1" x14ac:dyDescent="0.3">
      <c r="A6" s="121"/>
      <c r="B6" s="122"/>
      <c r="C6" s="122"/>
      <c r="D6" s="123"/>
      <c r="E6" s="124"/>
      <c r="F6" s="125" t="s">
        <v>490</v>
      </c>
      <c r="G6" s="125" t="s">
        <v>488</v>
      </c>
      <c r="H6" s="126" t="s">
        <v>489</v>
      </c>
      <c r="I6" s="127"/>
    </row>
    <row r="7" spans="1:10" ht="27.75" customHeight="1" x14ac:dyDescent="0.3">
      <c r="A7" s="605" t="s">
        <v>95</v>
      </c>
      <c r="B7" s="606"/>
      <c r="C7" s="606"/>
      <c r="D7" s="606"/>
      <c r="E7" s="607"/>
      <c r="F7" s="446"/>
      <c r="G7" s="128"/>
      <c r="H7" s="128"/>
      <c r="I7" s="129"/>
    </row>
    <row r="8" spans="1:10" ht="22.5" customHeight="1" x14ac:dyDescent="0.3">
      <c r="A8" s="608" t="s">
        <v>96</v>
      </c>
      <c r="B8" s="609"/>
      <c r="C8" s="609"/>
      <c r="D8" s="609"/>
      <c r="E8" s="610"/>
      <c r="F8" s="447">
        <v>74778302</v>
      </c>
      <c r="G8" s="578">
        <v>71148571</v>
      </c>
      <c r="H8" s="578">
        <v>66820390</v>
      </c>
    </row>
    <row r="9" spans="1:10" ht="22.5" customHeight="1" x14ac:dyDescent="0.3">
      <c r="A9" s="611" t="s">
        <v>97</v>
      </c>
      <c r="B9" s="610"/>
      <c r="C9" s="610"/>
      <c r="D9" s="610"/>
      <c r="E9" s="610"/>
      <c r="F9" s="447">
        <v>0</v>
      </c>
      <c r="G9" s="130"/>
      <c r="H9" s="130"/>
    </row>
    <row r="10" spans="1:10" ht="22.5" customHeight="1" x14ac:dyDescent="0.3">
      <c r="A10" s="605" t="s">
        <v>95</v>
      </c>
      <c r="B10" s="606"/>
      <c r="C10" s="606"/>
      <c r="D10" s="606"/>
      <c r="E10" s="607"/>
      <c r="F10" s="446">
        <f>SUM(F8:F9)</f>
        <v>74778302</v>
      </c>
      <c r="G10" s="446">
        <f t="shared" ref="G10:H10" si="0">SUM(G8:G9)</f>
        <v>71148571</v>
      </c>
      <c r="H10" s="446">
        <f t="shared" si="0"/>
        <v>66820390</v>
      </c>
    </row>
    <row r="11" spans="1:10" ht="22.5" customHeight="1" x14ac:dyDescent="0.3">
      <c r="A11" s="616" t="s">
        <v>99</v>
      </c>
      <c r="B11" s="609"/>
      <c r="C11" s="609"/>
      <c r="D11" s="609"/>
      <c r="E11" s="619"/>
      <c r="F11" s="447">
        <v>68228302</v>
      </c>
      <c r="G11" s="577">
        <v>67958571</v>
      </c>
      <c r="H11" s="577">
        <v>63670390</v>
      </c>
      <c r="I11" s="132"/>
      <c r="J11" s="132"/>
    </row>
    <row r="12" spans="1:10" ht="22.5" customHeight="1" x14ac:dyDescent="0.3">
      <c r="A12" s="611" t="s">
        <v>410</v>
      </c>
      <c r="B12" s="610"/>
      <c r="C12" s="610"/>
      <c r="D12" s="610"/>
      <c r="E12" s="610"/>
      <c r="F12" s="447">
        <v>6230000</v>
      </c>
      <c r="G12" s="131">
        <v>3190000</v>
      </c>
      <c r="H12" s="131">
        <v>3150000</v>
      </c>
      <c r="I12" s="132"/>
      <c r="J12" s="132"/>
    </row>
    <row r="13" spans="1:10" ht="22.5" customHeight="1" x14ac:dyDescent="0.3">
      <c r="A13" s="605" t="s">
        <v>98</v>
      </c>
      <c r="B13" s="606"/>
      <c r="C13" s="606"/>
      <c r="D13" s="606"/>
      <c r="E13" s="607"/>
      <c r="F13" s="447">
        <f>SUM(F11:F12)</f>
        <v>74458302</v>
      </c>
      <c r="G13" s="447">
        <f t="shared" ref="G13:H13" si="1">SUM(G11:G12)</f>
        <v>71148571</v>
      </c>
      <c r="H13" s="447">
        <f t="shared" si="1"/>
        <v>66820390</v>
      </c>
      <c r="I13" s="132"/>
      <c r="J13" s="132"/>
    </row>
    <row r="14" spans="1:10" ht="22.5" customHeight="1" x14ac:dyDescent="0.3">
      <c r="A14" s="612" t="s">
        <v>491</v>
      </c>
      <c r="B14" s="606"/>
      <c r="C14" s="606"/>
      <c r="D14" s="606"/>
      <c r="E14" s="606"/>
      <c r="F14" s="448">
        <f>F10-F13</f>
        <v>320000</v>
      </c>
      <c r="G14" s="448">
        <f>G10-G13</f>
        <v>0</v>
      </c>
      <c r="H14" s="448">
        <f>H10-H13</f>
        <v>0</v>
      </c>
      <c r="J14" s="132"/>
    </row>
    <row r="15" spans="1:10" ht="25.5" customHeight="1" x14ac:dyDescent="0.25">
      <c r="A15" s="603"/>
      <c r="B15" s="614"/>
      <c r="C15" s="614"/>
      <c r="D15" s="614"/>
      <c r="E15" s="614"/>
      <c r="F15" s="615"/>
      <c r="G15" s="615"/>
      <c r="H15" s="615"/>
    </row>
    <row r="16" spans="1:10" ht="27.75" customHeight="1" x14ac:dyDescent="0.3">
      <c r="A16" s="121"/>
      <c r="B16" s="122"/>
      <c r="C16" s="122"/>
      <c r="D16" s="123"/>
      <c r="E16" s="124"/>
      <c r="F16" s="125" t="s">
        <v>496</v>
      </c>
      <c r="G16" s="125" t="s">
        <v>488</v>
      </c>
      <c r="H16" s="126" t="s">
        <v>489</v>
      </c>
      <c r="J16" s="132"/>
    </row>
    <row r="17" spans="1:11" ht="30.75" customHeight="1" x14ac:dyDescent="0.3">
      <c r="A17" s="620" t="s">
        <v>411</v>
      </c>
      <c r="B17" s="621"/>
      <c r="C17" s="621"/>
      <c r="D17" s="621"/>
      <c r="E17" s="622"/>
      <c r="F17" s="452">
        <f>SUM(F20:F22)</f>
        <v>-320000</v>
      </c>
      <c r="G17" s="134"/>
      <c r="H17" s="135"/>
      <c r="J17" s="132"/>
    </row>
    <row r="18" spans="1:11" ht="30.75" customHeight="1" x14ac:dyDescent="0.3">
      <c r="A18" s="558" t="s">
        <v>492</v>
      </c>
      <c r="B18" s="552"/>
      <c r="C18" s="552"/>
      <c r="D18" s="552"/>
      <c r="E18" s="553"/>
      <c r="F18" s="452"/>
      <c r="G18" s="134"/>
      <c r="H18" s="135"/>
      <c r="J18" s="132"/>
    </row>
    <row r="19" spans="1:11" ht="30.75" customHeight="1" x14ac:dyDescent="0.3">
      <c r="A19" s="558" t="s">
        <v>493</v>
      </c>
      <c r="B19" s="552"/>
      <c r="C19" s="552"/>
      <c r="D19" s="552"/>
      <c r="E19" s="553"/>
      <c r="F19" s="452"/>
      <c r="G19" s="134"/>
      <c r="H19" s="135"/>
      <c r="J19" s="132"/>
    </row>
    <row r="20" spans="1:11" ht="25.2" customHeight="1" x14ac:dyDescent="0.3">
      <c r="A20" s="599" t="s">
        <v>430</v>
      </c>
      <c r="B20" s="600"/>
      <c r="C20" s="600"/>
      <c r="D20" s="600"/>
      <c r="E20" s="601"/>
      <c r="F20" s="453">
        <v>0</v>
      </c>
      <c r="G20" s="134"/>
      <c r="H20" s="135"/>
      <c r="J20" s="132"/>
    </row>
    <row r="21" spans="1:11" ht="25.95" customHeight="1" x14ac:dyDescent="0.3">
      <c r="A21" s="599" t="s">
        <v>461</v>
      </c>
      <c r="B21" s="600"/>
      <c r="C21" s="600"/>
      <c r="D21" s="600"/>
      <c r="E21" s="601"/>
      <c r="F21" s="453">
        <v>0</v>
      </c>
      <c r="G21" s="134"/>
      <c r="H21" s="135"/>
      <c r="J21" s="132"/>
    </row>
    <row r="22" spans="1:11" ht="25.95" customHeight="1" x14ac:dyDescent="0.3">
      <c r="A22" s="599" t="s">
        <v>504</v>
      </c>
      <c r="B22" s="600"/>
      <c r="C22" s="600"/>
      <c r="D22" s="600"/>
      <c r="E22" s="601"/>
      <c r="F22" s="453">
        <v>-320000</v>
      </c>
      <c r="G22" s="134"/>
      <c r="H22" s="135"/>
      <c r="J22" s="132"/>
    </row>
    <row r="23" spans="1:11" ht="30.75" hidden="1" customHeight="1" x14ac:dyDescent="0.3">
      <c r="A23" s="554"/>
      <c r="B23" s="555"/>
      <c r="C23" s="555"/>
      <c r="D23" s="555"/>
      <c r="E23" s="556"/>
      <c r="F23" s="453"/>
      <c r="G23" s="134"/>
      <c r="H23" s="135"/>
      <c r="J23" s="132"/>
    </row>
    <row r="24" spans="1:11" ht="25.95" customHeight="1" x14ac:dyDescent="0.3">
      <c r="A24" s="599" t="s">
        <v>473</v>
      </c>
      <c r="B24" s="600"/>
      <c r="C24" s="600"/>
      <c r="D24" s="600"/>
      <c r="E24" s="601"/>
      <c r="F24" s="453">
        <f>SUM(F20:F23)</f>
        <v>-320000</v>
      </c>
      <c r="G24" s="136"/>
      <c r="H24" s="133"/>
      <c r="J24" s="132"/>
    </row>
    <row r="25" spans="1:11" ht="25.95" customHeight="1" x14ac:dyDescent="0.3">
      <c r="A25" s="560"/>
      <c r="B25" s="560"/>
      <c r="C25" s="560"/>
      <c r="D25" s="560"/>
      <c r="E25" s="560"/>
      <c r="F25" s="561"/>
      <c r="G25" s="562"/>
      <c r="H25" s="563"/>
      <c r="J25" s="132"/>
    </row>
    <row r="26" spans="1:11" ht="25.95" customHeight="1" x14ac:dyDescent="0.3">
      <c r="A26" s="560"/>
      <c r="B26" s="560"/>
      <c r="C26" s="560"/>
      <c r="D26" s="560"/>
      <c r="E26" s="560"/>
      <c r="F26" s="561"/>
      <c r="G26" s="562"/>
      <c r="H26" s="563"/>
      <c r="J26" s="132"/>
    </row>
    <row r="27" spans="1:11" ht="25.95" customHeight="1" x14ac:dyDescent="0.3">
      <c r="A27" s="559" t="s">
        <v>494</v>
      </c>
      <c r="B27" s="560"/>
      <c r="C27" s="560"/>
      <c r="D27" s="560"/>
      <c r="E27" s="560"/>
      <c r="F27" s="561"/>
      <c r="G27" s="562"/>
      <c r="H27" s="563"/>
      <c r="J27" s="132"/>
    </row>
    <row r="28" spans="1:11" s="137" customFormat="1" ht="27.75" customHeight="1" x14ac:dyDescent="0.3">
      <c r="A28" s="121"/>
      <c r="B28" s="122"/>
      <c r="C28" s="122"/>
      <c r="D28" s="123"/>
      <c r="E28" s="124"/>
      <c r="F28" s="125" t="s">
        <v>495</v>
      </c>
      <c r="G28" s="125" t="s">
        <v>488</v>
      </c>
      <c r="H28" s="126" t="s">
        <v>489</v>
      </c>
      <c r="J28" s="138"/>
      <c r="K28" s="138"/>
    </row>
    <row r="29" spans="1:11" s="137" customFormat="1" ht="22.5" customHeight="1" x14ac:dyDescent="0.3">
      <c r="A29" s="608" t="s">
        <v>103</v>
      </c>
      <c r="B29" s="609"/>
      <c r="C29" s="609"/>
      <c r="D29" s="609"/>
      <c r="E29" s="609"/>
      <c r="F29" s="130"/>
      <c r="G29" s="130"/>
      <c r="H29" s="130"/>
      <c r="J29" s="138"/>
    </row>
    <row r="30" spans="1:11" s="137" customFormat="1" ht="33.75" customHeight="1" x14ac:dyDescent="0.3">
      <c r="A30" s="608" t="s">
        <v>104</v>
      </c>
      <c r="B30" s="609"/>
      <c r="C30" s="609"/>
      <c r="D30" s="609"/>
      <c r="E30" s="609"/>
      <c r="F30" s="130"/>
      <c r="G30" s="130"/>
      <c r="H30" s="130"/>
    </row>
    <row r="31" spans="1:11" s="137" customFormat="1" ht="22.5" customHeight="1" x14ac:dyDescent="0.3">
      <c r="A31" s="612" t="s">
        <v>105</v>
      </c>
      <c r="B31" s="606"/>
      <c r="C31" s="606"/>
      <c r="D31" s="606"/>
      <c r="E31" s="606"/>
      <c r="F31" s="128">
        <f>F29-F30</f>
        <v>0</v>
      </c>
      <c r="G31" s="128">
        <f>G29-G30</f>
        <v>0</v>
      </c>
      <c r="H31" s="128">
        <f>H29-H30</f>
        <v>0</v>
      </c>
      <c r="J31" s="139"/>
      <c r="K31" s="138"/>
    </row>
    <row r="32" spans="1:11" s="137" customFormat="1" ht="25.5" customHeight="1" x14ac:dyDescent="0.3">
      <c r="A32" s="613"/>
      <c r="B32" s="614"/>
      <c r="C32" s="614"/>
      <c r="D32" s="614"/>
      <c r="E32" s="614"/>
      <c r="F32" s="615"/>
      <c r="G32" s="615"/>
      <c r="H32" s="615"/>
    </row>
    <row r="33" spans="1:8" s="137" customFormat="1" ht="22.5" customHeight="1" x14ac:dyDescent="0.3">
      <c r="A33" s="616" t="s">
        <v>106</v>
      </c>
      <c r="B33" s="609"/>
      <c r="C33" s="609"/>
      <c r="D33" s="609"/>
      <c r="E33" s="609"/>
      <c r="F33" s="130">
        <f>IF((F14+F24+F31)&lt;&gt;0,"NESLAGANJE ZBROJA",(F14+F24+F31))</f>
        <v>0</v>
      </c>
      <c r="G33" s="130">
        <f>IF((G14+G24+G31)&lt;&gt;0,"NESLAGANJE ZBROJA",(G14+G24+G31))</f>
        <v>0</v>
      </c>
      <c r="H33" s="130">
        <f>IF((H14+H24+H31)&lt;&gt;0,"NESLAGANJE ZBROJA",(H14+H24+H31))</f>
        <v>0</v>
      </c>
    </row>
    <row r="34" spans="1:8" s="137" customFormat="1" ht="18" customHeight="1" x14ac:dyDescent="0.3">
      <c r="A34" s="140"/>
      <c r="B34" s="120"/>
      <c r="C34" s="120"/>
      <c r="D34" s="120"/>
      <c r="E34" s="120"/>
    </row>
    <row r="35" spans="1:8" ht="42" customHeight="1" x14ac:dyDescent="0.3">
      <c r="A35" s="617" t="s">
        <v>412</v>
      </c>
      <c r="B35" s="618"/>
      <c r="C35" s="618"/>
      <c r="D35" s="618"/>
      <c r="E35" s="618"/>
      <c r="F35" s="618"/>
      <c r="G35" s="618"/>
      <c r="H35" s="618"/>
    </row>
    <row r="36" spans="1:8" x14ac:dyDescent="0.25">
      <c r="E36" s="142"/>
    </row>
    <row r="40" spans="1:8" x14ac:dyDescent="0.25">
      <c r="F40" s="132"/>
      <c r="G40" s="132"/>
      <c r="H40" s="132"/>
    </row>
    <row r="41" spans="1:8" x14ac:dyDescent="0.25">
      <c r="F41" s="132"/>
      <c r="G41" s="132"/>
      <c r="H41" s="132"/>
    </row>
    <row r="42" spans="1:8" x14ac:dyDescent="0.25">
      <c r="E42" s="143"/>
      <c r="F42" s="144"/>
      <c r="G42" s="144"/>
      <c r="H42" s="144"/>
    </row>
    <row r="43" spans="1:8" x14ac:dyDescent="0.25">
      <c r="E43" s="143"/>
      <c r="F43" s="132"/>
      <c r="G43" s="132"/>
      <c r="H43" s="132"/>
    </row>
    <row r="44" spans="1:8" x14ac:dyDescent="0.25">
      <c r="E44" s="143"/>
      <c r="F44" s="132"/>
      <c r="G44" s="132"/>
      <c r="H44" s="132"/>
    </row>
    <row r="45" spans="1:8" x14ac:dyDescent="0.25">
      <c r="E45" s="143"/>
      <c r="F45" s="132"/>
      <c r="G45" s="132"/>
      <c r="H45" s="132"/>
    </row>
    <row r="46" spans="1:8" x14ac:dyDescent="0.25">
      <c r="E46" s="143"/>
      <c r="F46" s="132"/>
      <c r="G46" s="132"/>
      <c r="H46" s="132"/>
    </row>
    <row r="47" spans="1:8" x14ac:dyDescent="0.25">
      <c r="E47" s="143"/>
    </row>
    <row r="52" spans="6:6" x14ac:dyDescent="0.25">
      <c r="F52" s="132"/>
    </row>
    <row r="53" spans="6:6" x14ac:dyDescent="0.25">
      <c r="F53" s="132"/>
    </row>
    <row r="54" spans="6:6" x14ac:dyDescent="0.25">
      <c r="F54" s="132"/>
    </row>
  </sheetData>
  <mergeCells count="23">
    <mergeCell ref="A31:E31"/>
    <mergeCell ref="A32:H32"/>
    <mergeCell ref="A33:E33"/>
    <mergeCell ref="A35:H35"/>
    <mergeCell ref="A10:E10"/>
    <mergeCell ref="A13:E13"/>
    <mergeCell ref="A21:E21"/>
    <mergeCell ref="A22:E22"/>
    <mergeCell ref="A24:E24"/>
    <mergeCell ref="A29:E29"/>
    <mergeCell ref="A30:E30"/>
    <mergeCell ref="A11:E11"/>
    <mergeCell ref="A12:E12"/>
    <mergeCell ref="A14:E14"/>
    <mergeCell ref="A15:H15"/>
    <mergeCell ref="A17:E17"/>
    <mergeCell ref="A20:E20"/>
    <mergeCell ref="A2:H2"/>
    <mergeCell ref="A3:H3"/>
    <mergeCell ref="A4:H4"/>
    <mergeCell ref="A7:E7"/>
    <mergeCell ref="A8:E8"/>
    <mergeCell ref="A9:E9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2"/>
  <sheetViews>
    <sheetView zoomScaleNormal="100" workbookViewId="0">
      <selection activeCell="H6" sqref="H6"/>
    </sheetView>
  </sheetViews>
  <sheetFormatPr defaultRowHeight="12.6" x14ac:dyDescent="0.25"/>
  <cols>
    <col min="1" max="2" width="5.44140625"/>
    <col min="3" max="3" width="7.109375"/>
    <col min="4" max="4" width="7"/>
    <col min="5" max="5" width="48" customWidth="1"/>
    <col min="6" max="6" width="19.88671875"/>
    <col min="7" max="7" width="22.5546875"/>
    <col min="8" max="8" width="20.44140625" customWidth="1"/>
    <col min="9" max="251" width="14.88671875"/>
    <col min="252" max="253" width="5.44140625"/>
    <col min="254" max="254" width="7.109375"/>
    <col min="255" max="255" width="7"/>
    <col min="256" max="256" width="58.109375"/>
    <col min="257" max="257" width="19.5546875"/>
    <col min="258" max="258" width="22.5546875"/>
    <col min="259" max="259" width="21.5546875"/>
    <col min="260" max="507" width="14.88671875"/>
    <col min="508" max="509" width="5.44140625"/>
    <col min="510" max="510" width="7.109375"/>
    <col min="511" max="511" width="7"/>
    <col min="512" max="512" width="58.109375"/>
    <col min="513" max="513" width="19.5546875"/>
    <col min="514" max="514" width="22.5546875"/>
    <col min="515" max="515" width="21.5546875"/>
    <col min="516" max="763" width="14.88671875"/>
    <col min="764" max="765" width="5.44140625"/>
    <col min="766" max="766" width="7.109375"/>
    <col min="767" max="767" width="7"/>
    <col min="768" max="768" width="58.109375"/>
    <col min="769" max="769" width="19.5546875"/>
    <col min="770" max="770" width="22.5546875"/>
    <col min="771" max="771" width="21.5546875"/>
    <col min="772" max="1020" width="14.88671875"/>
  </cols>
  <sheetData>
    <row r="1" spans="1:8" ht="17.399999999999999" customHeight="1" x14ac:dyDescent="0.25">
      <c r="A1" s="672" t="s">
        <v>406</v>
      </c>
      <c r="B1" s="672"/>
      <c r="C1" s="672"/>
      <c r="D1" s="672"/>
      <c r="E1" s="672"/>
      <c r="F1" s="672"/>
      <c r="G1" s="672"/>
      <c r="H1" s="672"/>
    </row>
    <row r="2" spans="1:8" s="13" customFormat="1" ht="17.399999999999999" customHeight="1" x14ac:dyDescent="0.25">
      <c r="A2" s="673" t="s">
        <v>91</v>
      </c>
      <c r="B2" s="673"/>
      <c r="C2" s="673"/>
      <c r="D2" s="673"/>
      <c r="E2" s="673"/>
      <c r="F2" s="673"/>
      <c r="G2" s="673"/>
      <c r="H2" s="673"/>
    </row>
    <row r="3" spans="1:8" ht="17.399999999999999" x14ac:dyDescent="0.25">
      <c r="A3" s="673"/>
      <c r="B3" s="673"/>
      <c r="C3" s="673"/>
      <c r="D3" s="673"/>
      <c r="E3" s="673"/>
      <c r="F3" s="673"/>
      <c r="G3" s="673"/>
      <c r="H3" s="673"/>
    </row>
    <row r="4" spans="1:8" ht="17.399999999999999" x14ac:dyDescent="0.3">
      <c r="A4" s="14"/>
      <c r="B4" s="15"/>
      <c r="C4" s="15"/>
      <c r="D4" s="15"/>
      <c r="E4" s="15"/>
      <c r="H4" t="s">
        <v>405</v>
      </c>
    </row>
    <row r="5" spans="1:8" ht="27" x14ac:dyDescent="0.3">
      <c r="A5" s="16"/>
      <c r="B5" s="17"/>
      <c r="C5" s="17"/>
      <c r="D5" s="18"/>
      <c r="E5" s="19"/>
      <c r="F5" s="20" t="s">
        <v>407</v>
      </c>
      <c r="G5" s="20" t="s">
        <v>408</v>
      </c>
      <c r="H5" s="21" t="s">
        <v>409</v>
      </c>
    </row>
    <row r="6" spans="1:8" ht="15.6" customHeight="1" x14ac:dyDescent="0.3">
      <c r="A6" s="674" t="s">
        <v>95</v>
      </c>
      <c r="B6" s="674"/>
      <c r="C6" s="674"/>
      <c r="D6" s="674"/>
      <c r="E6" s="674"/>
      <c r="F6" s="72">
        <v>56079804.75</v>
      </c>
      <c r="G6" s="72">
        <v>52476030.899999999</v>
      </c>
      <c r="H6" s="72">
        <v>52476030.899999999</v>
      </c>
    </row>
    <row r="7" spans="1:8" ht="15.6" customHeight="1" x14ac:dyDescent="0.3">
      <c r="A7" s="674" t="s">
        <v>96</v>
      </c>
      <c r="B7" s="674"/>
      <c r="C7" s="674"/>
      <c r="D7" s="674"/>
      <c r="E7" s="674"/>
      <c r="F7" s="22">
        <v>56078304.75</v>
      </c>
      <c r="G7" s="22">
        <v>52475530.899999999</v>
      </c>
      <c r="H7" s="22">
        <v>52475530.899999999</v>
      </c>
    </row>
    <row r="8" spans="1:8" ht="15.6" x14ac:dyDescent="0.3">
      <c r="A8" s="675" t="s">
        <v>97</v>
      </c>
      <c r="B8" s="675"/>
      <c r="C8" s="675"/>
      <c r="D8" s="675"/>
      <c r="E8" s="675"/>
      <c r="F8" s="22">
        <v>1500</v>
      </c>
      <c r="G8" s="22">
        <v>1500</v>
      </c>
      <c r="H8" s="22">
        <v>1500</v>
      </c>
    </row>
    <row r="9" spans="1:8" ht="15.6" x14ac:dyDescent="0.3">
      <c r="A9" s="23" t="s">
        <v>98</v>
      </c>
      <c r="B9" s="24"/>
      <c r="C9" s="24"/>
      <c r="D9" s="24"/>
      <c r="E9" s="24"/>
      <c r="F9" s="72">
        <v>56471914.75</v>
      </c>
      <c r="G9" s="72">
        <v>52476030.899999999</v>
      </c>
      <c r="H9" s="72">
        <v>52476030.899999999</v>
      </c>
    </row>
    <row r="10" spans="1:8" ht="15.6" customHeight="1" x14ac:dyDescent="0.3">
      <c r="A10" s="674" t="s">
        <v>99</v>
      </c>
      <c r="B10" s="674"/>
      <c r="C10" s="674"/>
      <c r="D10" s="674"/>
      <c r="E10" s="674"/>
      <c r="F10" s="25">
        <v>50918949.159999996</v>
      </c>
      <c r="G10" s="25">
        <v>50366030.899999999</v>
      </c>
      <c r="H10" s="25">
        <v>50286030.899999999</v>
      </c>
    </row>
    <row r="11" spans="1:8" ht="15.6" x14ac:dyDescent="0.3">
      <c r="A11" s="675" t="s">
        <v>100</v>
      </c>
      <c r="B11" s="675"/>
      <c r="C11" s="675"/>
      <c r="D11" s="675"/>
      <c r="E11" s="675"/>
      <c r="F11" s="25">
        <v>5552965.5899999999</v>
      </c>
      <c r="G11" s="25">
        <v>2110000</v>
      </c>
      <c r="H11" s="25">
        <v>2190000</v>
      </c>
    </row>
    <row r="12" spans="1:8" ht="15.6" customHeight="1" x14ac:dyDescent="0.3">
      <c r="A12" s="674" t="s">
        <v>101</v>
      </c>
      <c r="B12" s="674"/>
      <c r="C12" s="674"/>
      <c r="D12" s="674"/>
      <c r="E12" s="674"/>
      <c r="F12" s="96">
        <f>+F6-F9</f>
        <v>-392110</v>
      </c>
      <c r="G12" s="26">
        <f>+G6-G9</f>
        <v>0</v>
      </c>
      <c r="H12" s="26">
        <f>+H6-H9</f>
        <v>0</v>
      </c>
    </row>
    <row r="13" spans="1:8" ht="17.399999999999999" x14ac:dyDescent="0.25">
      <c r="A13" s="673"/>
      <c r="B13" s="673"/>
      <c r="C13" s="673"/>
      <c r="D13" s="673"/>
      <c r="E13" s="673"/>
      <c r="F13" s="673"/>
      <c r="G13" s="673"/>
      <c r="H13" s="673"/>
    </row>
    <row r="14" spans="1:8" ht="27" x14ac:dyDescent="0.3">
      <c r="A14" s="16"/>
      <c r="B14" s="17"/>
      <c r="C14" s="17"/>
      <c r="D14" s="18"/>
      <c r="E14" s="19"/>
      <c r="F14" s="20" t="s">
        <v>92</v>
      </c>
      <c r="G14" s="20" t="s">
        <v>93</v>
      </c>
      <c r="H14" s="21" t="s">
        <v>94</v>
      </c>
    </row>
    <row r="15" spans="1:8" ht="15.6" customHeight="1" x14ac:dyDescent="0.3">
      <c r="A15" s="676" t="s">
        <v>102</v>
      </c>
      <c r="B15" s="676"/>
      <c r="C15" s="676"/>
      <c r="D15" s="676"/>
      <c r="E15" s="676"/>
      <c r="F15" s="97">
        <v>392110</v>
      </c>
      <c r="G15" s="27">
        <v>0</v>
      </c>
      <c r="H15" s="26">
        <v>0</v>
      </c>
    </row>
    <row r="16" spans="1:8" s="28" customFormat="1" ht="17.399999999999999" x14ac:dyDescent="0.3">
      <c r="A16" s="673"/>
      <c r="B16" s="673"/>
      <c r="C16" s="673"/>
      <c r="D16" s="673"/>
      <c r="E16" s="673"/>
      <c r="F16" s="673"/>
      <c r="G16" s="673"/>
      <c r="H16" s="673"/>
    </row>
    <row r="17" spans="1:8" ht="27" x14ac:dyDescent="0.3">
      <c r="A17" s="16"/>
      <c r="B17" s="17"/>
      <c r="C17" s="17"/>
      <c r="D17" s="18"/>
      <c r="E17" s="19"/>
      <c r="F17" s="20" t="s">
        <v>92</v>
      </c>
      <c r="G17" s="20" t="s">
        <v>93</v>
      </c>
      <c r="H17" s="21" t="s">
        <v>94</v>
      </c>
    </row>
    <row r="18" spans="1:8" ht="17.399999999999999" customHeight="1" x14ac:dyDescent="0.3">
      <c r="A18" s="674" t="s">
        <v>103</v>
      </c>
      <c r="B18" s="674"/>
      <c r="C18" s="674"/>
      <c r="D18" s="674"/>
      <c r="E18" s="674"/>
      <c r="F18" s="29"/>
      <c r="G18" s="29"/>
      <c r="H18" s="29"/>
    </row>
    <row r="19" spans="1:8" ht="17.399999999999999" customHeight="1" x14ac:dyDescent="0.3">
      <c r="A19" s="674" t="s">
        <v>104</v>
      </c>
      <c r="B19" s="674"/>
      <c r="C19" s="674"/>
      <c r="D19" s="674"/>
      <c r="E19" s="674"/>
      <c r="F19" s="29"/>
      <c r="G19" s="29"/>
      <c r="H19" s="29"/>
    </row>
    <row r="20" spans="1:8" ht="17.399999999999999" customHeight="1" x14ac:dyDescent="0.3">
      <c r="A20" s="674" t="s">
        <v>105</v>
      </c>
      <c r="B20" s="674"/>
      <c r="C20" s="674"/>
      <c r="D20" s="674"/>
      <c r="E20" s="674"/>
      <c r="F20" s="29"/>
      <c r="G20" s="29"/>
      <c r="H20" s="29"/>
    </row>
    <row r="21" spans="1:8" ht="17.399999999999999" x14ac:dyDescent="0.3">
      <c r="A21" s="19"/>
      <c r="B21" s="30"/>
      <c r="C21" s="31"/>
      <c r="D21" s="32"/>
      <c r="E21" s="30"/>
      <c r="F21" s="33"/>
      <c r="G21" s="33"/>
      <c r="H21" s="33"/>
    </row>
    <row r="22" spans="1:8" ht="17.399999999999999" customHeight="1" x14ac:dyDescent="0.3">
      <c r="A22" s="674" t="s">
        <v>106</v>
      </c>
      <c r="B22" s="674"/>
      <c r="C22" s="674"/>
      <c r="D22" s="674"/>
      <c r="E22" s="674"/>
      <c r="F22" s="29">
        <f>SUM(F12,F15,F20)</f>
        <v>0</v>
      </c>
      <c r="G22" s="29">
        <f>SUM(G12,G15,G20)</f>
        <v>0</v>
      </c>
      <c r="H22" s="29">
        <f>SUM(H12,H15,H20)</f>
        <v>0</v>
      </c>
    </row>
  </sheetData>
  <mergeCells count="16">
    <mergeCell ref="A22:E22"/>
    <mergeCell ref="A15:E15"/>
    <mergeCell ref="A16:H16"/>
    <mergeCell ref="A18:E18"/>
    <mergeCell ref="A19:E19"/>
    <mergeCell ref="A20:E20"/>
    <mergeCell ref="A8:E8"/>
    <mergeCell ref="A10:E10"/>
    <mergeCell ref="A11:E11"/>
    <mergeCell ref="A12:E12"/>
    <mergeCell ref="A13:H13"/>
    <mergeCell ref="A1:H1"/>
    <mergeCell ref="A2:H2"/>
    <mergeCell ref="A3:H3"/>
    <mergeCell ref="A6:E6"/>
    <mergeCell ref="A7:E7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51"/>
  <sheetViews>
    <sheetView zoomScaleNormal="100" workbookViewId="0">
      <pane xSplit="2" ySplit="4" topLeftCell="C20" activePane="bottomRight" state="frozen"/>
      <selection pane="topRight" activeCell="W1" sqref="W1"/>
      <selection pane="bottomLeft" activeCell="A149" sqref="A149"/>
      <selection pane="bottomRight" activeCell="C43" sqref="C43"/>
    </sheetView>
  </sheetViews>
  <sheetFormatPr defaultColWidth="8.88671875" defaultRowHeight="12.6" x14ac:dyDescent="0.25"/>
  <cols>
    <col min="1" max="1" width="5.6640625" style="240" customWidth="1"/>
    <col min="2" max="2" width="26.6640625" style="241" customWidth="1"/>
    <col min="3" max="3" width="12.88671875" style="242" customWidth="1"/>
    <col min="4" max="4" width="11.5546875" style="242" customWidth="1"/>
    <col min="5" max="5" width="10.33203125" style="242" customWidth="1"/>
    <col min="6" max="6" width="11.88671875" style="242" customWidth="1"/>
    <col min="7" max="7" width="10.88671875" style="242" customWidth="1"/>
    <col min="8" max="8" width="8.6640625" style="242" customWidth="1"/>
    <col min="9" max="9" width="11.88671875" style="242" customWidth="1"/>
    <col min="10" max="10" width="13" style="242" customWidth="1"/>
    <col min="11" max="12" width="11.5546875" style="242" customWidth="1"/>
    <col min="13" max="13" width="7.5546875" style="242" customWidth="1"/>
    <col min="14" max="14" width="10.6640625" style="242" customWidth="1"/>
    <col min="15" max="15" width="5.109375" style="242" customWidth="1"/>
    <col min="16" max="16" width="6" style="242" customWidth="1"/>
    <col min="17" max="17" width="13.109375" style="195" customWidth="1"/>
    <col min="18" max="18" width="12.44140625" style="195" customWidth="1"/>
    <col min="19" max="19" width="11.6640625" style="195" customWidth="1"/>
    <col min="20" max="20" width="11.5546875" style="195" bestFit="1" customWidth="1"/>
    <col min="21" max="21" width="10.109375" style="195" bestFit="1" customWidth="1"/>
    <col min="22" max="22" width="7.88671875" style="195" customWidth="1"/>
    <col min="23" max="23" width="11.5546875" style="195" bestFit="1" customWidth="1"/>
    <col min="24" max="24" width="12.5546875" style="195" bestFit="1" customWidth="1"/>
    <col min="25" max="25" width="10.44140625" style="195" customWidth="1"/>
    <col min="26" max="26" width="10.109375" style="195" customWidth="1"/>
    <col min="27" max="27" width="8.33203125" style="195" customWidth="1"/>
    <col min="28" max="28" width="10.44140625" style="195" customWidth="1"/>
    <col min="29" max="29" width="5.44140625" style="195" customWidth="1"/>
    <col min="30" max="30" width="7.5546875" style="195" customWidth="1"/>
    <col min="31" max="16384" width="8.88671875" style="195"/>
  </cols>
  <sheetData>
    <row r="1" spans="1:30" ht="24" customHeight="1" x14ac:dyDescent="0.25">
      <c r="A1" s="667" t="s">
        <v>13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</row>
    <row r="2" spans="1:30" s="197" customFormat="1" ht="6.6" customHeight="1" thickBot="1" x14ac:dyDescent="0.3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30" s="203" customFormat="1" ht="60" customHeight="1" thickBot="1" x14ac:dyDescent="0.3">
      <c r="A3" s="198" t="s">
        <v>14</v>
      </c>
      <c r="B3" s="199" t="s">
        <v>15</v>
      </c>
      <c r="C3" s="342" t="s">
        <v>471</v>
      </c>
      <c r="D3" s="671" t="s">
        <v>4</v>
      </c>
      <c r="E3" s="671"/>
      <c r="F3" s="671"/>
      <c r="G3" s="200"/>
      <c r="H3" s="200"/>
      <c r="I3" s="200" t="s">
        <v>5</v>
      </c>
      <c r="J3" s="200" t="s">
        <v>6</v>
      </c>
      <c r="K3" s="200" t="s">
        <v>7</v>
      </c>
      <c r="L3" s="565" t="s">
        <v>505</v>
      </c>
      <c r="M3" s="200" t="s">
        <v>16</v>
      </c>
      <c r="N3" s="200" t="s">
        <v>8</v>
      </c>
      <c r="O3" s="200" t="s">
        <v>9</v>
      </c>
      <c r="P3" s="200" t="s">
        <v>403</v>
      </c>
      <c r="Q3" s="343" t="s">
        <v>501</v>
      </c>
      <c r="R3" s="670" t="s">
        <v>4</v>
      </c>
      <c r="S3" s="670"/>
      <c r="T3" s="670"/>
      <c r="U3" s="201"/>
      <c r="V3" s="201"/>
      <c r="W3" s="201" t="s">
        <v>5</v>
      </c>
      <c r="X3" s="201" t="s">
        <v>6</v>
      </c>
      <c r="Y3" s="201" t="s">
        <v>7</v>
      </c>
      <c r="Z3" s="579" t="s">
        <v>507</v>
      </c>
      <c r="AA3" s="201" t="s">
        <v>16</v>
      </c>
      <c r="AB3" s="201" t="s">
        <v>8</v>
      </c>
      <c r="AC3" s="202" t="s">
        <v>9</v>
      </c>
      <c r="AD3" s="202" t="s">
        <v>403</v>
      </c>
    </row>
    <row r="4" spans="1:30" ht="53.4" thickBot="1" x14ac:dyDescent="0.3">
      <c r="A4" s="204"/>
      <c r="B4" s="205"/>
      <c r="C4" s="206"/>
      <c r="D4" s="207" t="s">
        <v>10</v>
      </c>
      <c r="E4" s="371" t="s">
        <v>445</v>
      </c>
      <c r="F4" s="341" t="s">
        <v>419</v>
      </c>
      <c r="G4" s="208" t="s">
        <v>381</v>
      </c>
      <c r="H4" s="344" t="s">
        <v>451</v>
      </c>
      <c r="I4" s="209">
        <v>3211</v>
      </c>
      <c r="J4" s="210" t="s">
        <v>11</v>
      </c>
      <c r="K4" s="209">
        <v>5211</v>
      </c>
      <c r="L4" s="209">
        <v>525</v>
      </c>
      <c r="M4" s="209">
        <v>6211</v>
      </c>
      <c r="N4" s="209">
        <v>7311</v>
      </c>
      <c r="O4" s="209">
        <v>8311</v>
      </c>
      <c r="P4" s="209">
        <v>922</v>
      </c>
      <c r="Q4" s="206"/>
      <c r="R4" s="207" t="s">
        <v>10</v>
      </c>
      <c r="S4" s="371" t="s">
        <v>445</v>
      </c>
      <c r="T4" s="341" t="s">
        <v>419</v>
      </c>
      <c r="U4" s="208" t="s">
        <v>382</v>
      </c>
      <c r="V4" s="344" t="s">
        <v>450</v>
      </c>
      <c r="W4" s="209">
        <v>3211</v>
      </c>
      <c r="X4" s="210" t="s">
        <v>11</v>
      </c>
      <c r="Y4" s="209">
        <v>5211</v>
      </c>
      <c r="Z4" s="209">
        <v>525</v>
      </c>
      <c r="AA4" s="209">
        <v>6211</v>
      </c>
      <c r="AB4" s="209">
        <v>7311</v>
      </c>
      <c r="AC4" s="209">
        <v>8311</v>
      </c>
      <c r="AD4" s="209">
        <v>922</v>
      </c>
    </row>
    <row r="5" spans="1:30" s="203" customFormat="1" ht="39.6" x14ac:dyDescent="0.25">
      <c r="A5" s="211"/>
      <c r="B5" s="212" t="s">
        <v>18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ht="13.2" x14ac:dyDescent="0.25">
      <c r="A6" s="214"/>
      <c r="B6" s="215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7" spans="1:30" s="203" customFormat="1" ht="39.6" x14ac:dyDescent="0.25">
      <c r="A7" s="217" t="s">
        <v>19</v>
      </c>
      <c r="B7" s="218" t="s">
        <v>20</v>
      </c>
      <c r="C7" s="171">
        <f>C8+C14+C18+C23+C26</f>
        <v>65867146</v>
      </c>
      <c r="D7" s="171">
        <f t="shared" ref="D7:AD7" si="0">D8+D14+D18+D23+D26</f>
        <v>4500000</v>
      </c>
      <c r="E7" s="171">
        <f t="shared" si="0"/>
        <v>0</v>
      </c>
      <c r="F7" s="171">
        <f t="shared" si="0"/>
        <v>0</v>
      </c>
      <c r="G7" s="171">
        <f t="shared" si="0"/>
        <v>300000</v>
      </c>
      <c r="H7" s="171">
        <f t="shared" si="0"/>
        <v>0</v>
      </c>
      <c r="I7" s="171">
        <f t="shared" si="0"/>
        <v>5239925</v>
      </c>
      <c r="J7" s="171">
        <f t="shared" si="0"/>
        <v>50658550</v>
      </c>
      <c r="K7" s="171">
        <f t="shared" si="0"/>
        <v>4149490</v>
      </c>
      <c r="L7" s="171">
        <f t="shared" si="0"/>
        <v>1019181</v>
      </c>
      <c r="M7" s="171">
        <f t="shared" si="0"/>
        <v>0</v>
      </c>
      <c r="N7" s="171">
        <f t="shared" si="0"/>
        <v>0</v>
      </c>
      <c r="O7" s="171">
        <f t="shared" si="0"/>
        <v>0</v>
      </c>
      <c r="P7" s="171">
        <f t="shared" si="0"/>
        <v>0</v>
      </c>
      <c r="Q7" s="171">
        <f t="shared" si="0"/>
        <v>61578965</v>
      </c>
      <c r="R7" s="171">
        <f t="shared" si="0"/>
        <v>5000000</v>
      </c>
      <c r="S7" s="171">
        <f t="shared" si="0"/>
        <v>0</v>
      </c>
      <c r="T7" s="171">
        <f t="shared" si="0"/>
        <v>0</v>
      </c>
      <c r="U7" s="171">
        <f t="shared" si="0"/>
        <v>300000</v>
      </c>
      <c r="V7" s="171">
        <f t="shared" si="0"/>
        <v>0</v>
      </c>
      <c r="W7" s="171">
        <f t="shared" si="0"/>
        <v>5274925</v>
      </c>
      <c r="X7" s="171">
        <f t="shared" si="0"/>
        <v>50658550</v>
      </c>
      <c r="Y7" s="171">
        <f t="shared" si="0"/>
        <v>345490</v>
      </c>
      <c r="Z7" s="171">
        <f t="shared" si="0"/>
        <v>0</v>
      </c>
      <c r="AA7" s="171">
        <f t="shared" si="0"/>
        <v>0</v>
      </c>
      <c r="AB7" s="171">
        <f t="shared" si="0"/>
        <v>0</v>
      </c>
      <c r="AC7" s="171">
        <f t="shared" si="0"/>
        <v>0</v>
      </c>
      <c r="AD7" s="171">
        <f t="shared" si="0"/>
        <v>0</v>
      </c>
    </row>
    <row r="8" spans="1:30" ht="28.5" customHeight="1" x14ac:dyDescent="0.25">
      <c r="A8" s="220" t="s">
        <v>21</v>
      </c>
      <c r="B8" s="221" t="s">
        <v>22</v>
      </c>
      <c r="C8" s="222">
        <f t="shared" ref="C8:AD8" si="1">SUM(C9:C12)</f>
        <v>62991742</v>
      </c>
      <c r="D8" s="222">
        <f t="shared" si="1"/>
        <v>3900000</v>
      </c>
      <c r="E8" s="222">
        <f t="shared" ref="E8" si="2">SUM(E9:E12)</f>
        <v>0</v>
      </c>
      <c r="F8" s="222">
        <f t="shared" si="1"/>
        <v>0</v>
      </c>
      <c r="G8" s="222">
        <f t="shared" si="1"/>
        <v>0</v>
      </c>
      <c r="H8" s="222">
        <f t="shared" si="1"/>
        <v>0</v>
      </c>
      <c r="I8" s="222">
        <f t="shared" si="1"/>
        <v>4701245</v>
      </c>
      <c r="J8" s="222">
        <f t="shared" si="1"/>
        <v>50401007</v>
      </c>
      <c r="K8" s="222">
        <f t="shared" si="1"/>
        <v>3989490</v>
      </c>
      <c r="L8" s="222">
        <f t="shared" ref="L8" si="3">SUM(L9:L12)</f>
        <v>0</v>
      </c>
      <c r="M8" s="222">
        <f t="shared" si="1"/>
        <v>0</v>
      </c>
      <c r="N8" s="222">
        <f t="shared" si="1"/>
        <v>0</v>
      </c>
      <c r="O8" s="222">
        <f t="shared" si="1"/>
        <v>0</v>
      </c>
      <c r="P8" s="222">
        <f t="shared" si="1"/>
        <v>0</v>
      </c>
      <c r="Q8" s="222">
        <f t="shared" si="1"/>
        <v>59799142</v>
      </c>
      <c r="R8" s="222">
        <f t="shared" si="1"/>
        <v>4400000</v>
      </c>
      <c r="S8" s="222">
        <f t="shared" ref="S8" si="4">SUM(S9:S12)</f>
        <v>0</v>
      </c>
      <c r="T8" s="222">
        <f t="shared" si="1"/>
        <v>0</v>
      </c>
      <c r="U8" s="222">
        <f t="shared" si="1"/>
        <v>0</v>
      </c>
      <c r="V8" s="222">
        <f t="shared" si="1"/>
        <v>0</v>
      </c>
      <c r="W8" s="222">
        <f t="shared" si="1"/>
        <v>4812645</v>
      </c>
      <c r="X8" s="222">
        <f t="shared" si="1"/>
        <v>50401007</v>
      </c>
      <c r="Y8" s="222">
        <f t="shared" si="1"/>
        <v>185490</v>
      </c>
      <c r="Z8" s="222">
        <f t="shared" ref="Z8" si="5">SUM(Z9:Z12)</f>
        <v>0</v>
      </c>
      <c r="AA8" s="222">
        <f t="shared" si="1"/>
        <v>0</v>
      </c>
      <c r="AB8" s="222">
        <f t="shared" si="1"/>
        <v>0</v>
      </c>
      <c r="AC8" s="222">
        <f t="shared" si="1"/>
        <v>0</v>
      </c>
      <c r="AD8" s="222">
        <f t="shared" si="1"/>
        <v>0</v>
      </c>
    </row>
    <row r="9" spans="1:30" ht="13.2" x14ac:dyDescent="0.25">
      <c r="A9" s="223">
        <v>31</v>
      </c>
      <c r="B9" s="332" t="s">
        <v>207</v>
      </c>
      <c r="C9" s="224">
        <f>'E3i2-Plan rash. i izd'!C12</f>
        <v>54350490</v>
      </c>
      <c r="D9" s="224">
        <f>'E3i2-Plan rash. i izd'!D12</f>
        <v>2300000</v>
      </c>
      <c r="E9" s="224">
        <f>'E3i2-Plan rash. i izd'!E12</f>
        <v>0</v>
      </c>
      <c r="F9" s="224">
        <f>'E3i2-Plan rash. i izd'!F12</f>
        <v>0</v>
      </c>
      <c r="G9" s="224">
        <f>'E3i2-Plan rash. i izd'!G12</f>
        <v>0</v>
      </c>
      <c r="H9" s="224">
        <f>'E3i2-Plan rash. i izd'!H12</f>
        <v>0</v>
      </c>
      <c r="I9" s="224">
        <f>'E3i2-Plan rash. i izd'!I12</f>
        <v>3378260</v>
      </c>
      <c r="J9" s="224">
        <f>'E3i2-Plan rash. i izd'!J12</f>
        <v>45512740</v>
      </c>
      <c r="K9" s="224">
        <f>'E3i2-Plan rash. i izd'!K12</f>
        <v>3159490</v>
      </c>
      <c r="L9" s="224">
        <f>'E3i2-Plan rash. i izd'!L12</f>
        <v>0</v>
      </c>
      <c r="M9" s="224">
        <f>'E3i2-Plan rash. i izd'!M12</f>
        <v>0</v>
      </c>
      <c r="N9" s="224">
        <f>'E3i2-Plan rash. i izd'!N12</f>
        <v>0</v>
      </c>
      <c r="O9" s="224">
        <f>'E3i2-Plan rash. i izd'!O12</f>
        <v>0</v>
      </c>
      <c r="P9" s="224">
        <f>'E3i2-Plan rash. i izd'!P12</f>
        <v>0</v>
      </c>
      <c r="Q9" s="224">
        <f>'E3i2-Plan rash. i izd'!Q12</f>
        <v>51718390</v>
      </c>
      <c r="R9" s="224">
        <f>'E3i2-Plan rash. i izd'!R12</f>
        <v>2650000</v>
      </c>
      <c r="S9" s="224">
        <f>'E3i2-Plan rash. i izd'!S12</f>
        <v>0</v>
      </c>
      <c r="T9" s="224">
        <f>'E3i2-Plan rash. i izd'!T12</f>
        <v>0</v>
      </c>
      <c r="U9" s="224">
        <f>'E3i2-Plan rash. i izd'!U12</f>
        <v>0</v>
      </c>
      <c r="V9" s="224">
        <f>'E3i2-Plan rash. i izd'!V12</f>
        <v>0</v>
      </c>
      <c r="W9" s="224">
        <f>'E3i2-Plan rash. i izd'!W12</f>
        <v>3486660</v>
      </c>
      <c r="X9" s="224">
        <f>'E3i2-Plan rash. i izd'!X12</f>
        <v>45516240</v>
      </c>
      <c r="Y9" s="224">
        <f>'E3i2-Plan rash. i izd'!Y12</f>
        <v>65490</v>
      </c>
      <c r="Z9" s="224">
        <f>'E3i2-Plan rash. i izd'!Z12</f>
        <v>0</v>
      </c>
      <c r="AA9" s="224">
        <f>'E3i2-Plan rash. i izd'!AA12</f>
        <v>0</v>
      </c>
      <c r="AB9" s="224">
        <f>'E3i2-Plan rash. i izd'!AB12</f>
        <v>0</v>
      </c>
      <c r="AC9" s="224">
        <f>'E3i2-Plan rash. i izd'!AC12</f>
        <v>0</v>
      </c>
      <c r="AD9" s="224">
        <f>'E3i2-Plan rash. i izd'!AD12</f>
        <v>0</v>
      </c>
    </row>
    <row r="10" spans="1:30" ht="13.2" x14ac:dyDescent="0.25">
      <c r="A10" s="223">
        <v>32</v>
      </c>
      <c r="B10" s="332" t="s">
        <v>220</v>
      </c>
      <c r="C10" s="224">
        <f>'E3i2-Plan rash. i izd'!C18</f>
        <v>8360252</v>
      </c>
      <c r="D10" s="224">
        <f>'E3i2-Plan rash. i izd'!D18</f>
        <v>1600000</v>
      </c>
      <c r="E10" s="224">
        <f>'E3i2-Plan rash. i izd'!E18</f>
        <v>0</v>
      </c>
      <c r="F10" s="224">
        <f>'E3i2-Plan rash. i izd'!F18</f>
        <v>0</v>
      </c>
      <c r="G10" s="224">
        <f>'E3i2-Plan rash. i izd'!G18</f>
        <v>0</v>
      </c>
      <c r="H10" s="224">
        <f>'E3i2-Plan rash. i izd'!H18</f>
        <v>0</v>
      </c>
      <c r="I10" s="224">
        <f>'E3i2-Plan rash. i izd'!I18</f>
        <v>1301985</v>
      </c>
      <c r="J10" s="224">
        <f>'E3i2-Plan rash. i izd'!J18</f>
        <v>4888267</v>
      </c>
      <c r="K10" s="224">
        <f>'E3i2-Plan rash. i izd'!K18</f>
        <v>570000</v>
      </c>
      <c r="L10" s="224">
        <f>'E3i2-Plan rash. i izd'!L18</f>
        <v>0</v>
      </c>
      <c r="M10" s="224">
        <f>'E3i2-Plan rash. i izd'!M18</f>
        <v>0</v>
      </c>
      <c r="N10" s="224">
        <f>'E3i2-Plan rash. i izd'!N18</f>
        <v>0</v>
      </c>
      <c r="O10" s="224">
        <f>'E3i2-Plan rash. i izd'!O18</f>
        <v>0</v>
      </c>
      <c r="P10" s="224">
        <f>'E3i2-Plan rash. i izd'!P18</f>
        <v>0</v>
      </c>
      <c r="Q10" s="224">
        <f>'E3i2-Plan rash. i izd'!Q18</f>
        <v>8059752</v>
      </c>
      <c r="R10" s="224">
        <f>'E3i2-Plan rash. i izd'!R18</f>
        <v>1750000</v>
      </c>
      <c r="S10" s="224">
        <f>'E3i2-Plan rash. i izd'!S18</f>
        <v>0</v>
      </c>
      <c r="T10" s="224">
        <f>'E3i2-Plan rash. i izd'!T18</f>
        <v>0</v>
      </c>
      <c r="U10" s="224">
        <f>'E3i2-Plan rash. i izd'!U18</f>
        <v>0</v>
      </c>
      <c r="V10" s="224">
        <f>'E3i2-Plan rash. i izd'!V18</f>
        <v>0</v>
      </c>
      <c r="W10" s="224">
        <f>'E3i2-Plan rash. i izd'!W18</f>
        <v>1304985</v>
      </c>
      <c r="X10" s="224">
        <f>'E3i2-Plan rash. i izd'!X18</f>
        <v>4884767</v>
      </c>
      <c r="Y10" s="224">
        <f>'E3i2-Plan rash. i izd'!Y18</f>
        <v>120000</v>
      </c>
      <c r="Z10" s="224">
        <f>'E3i2-Plan rash. i izd'!Z18</f>
        <v>0</v>
      </c>
      <c r="AA10" s="224">
        <f>'E3i2-Plan rash. i izd'!AA18</f>
        <v>0</v>
      </c>
      <c r="AB10" s="224">
        <f>'E3i2-Plan rash. i izd'!AB18</f>
        <v>0</v>
      </c>
      <c r="AC10" s="224">
        <f>'E3i2-Plan rash. i izd'!AC18</f>
        <v>0</v>
      </c>
      <c r="AD10" s="224">
        <f>'E3i2-Plan rash. i izd'!AD18</f>
        <v>0</v>
      </c>
    </row>
    <row r="11" spans="1:30" s="197" customFormat="1" ht="13.2" x14ac:dyDescent="0.25">
      <c r="A11" s="223">
        <v>34</v>
      </c>
      <c r="B11" s="332" t="s">
        <v>263</v>
      </c>
      <c r="C11" s="224">
        <f>'E3i2-Plan rash. i izd'!C20</f>
        <v>281000</v>
      </c>
      <c r="D11" s="224">
        <f>'E3i2-Plan rash. i izd'!D20</f>
        <v>0</v>
      </c>
      <c r="E11" s="224">
        <f>'E3i2-Plan rash. i izd'!E20</f>
        <v>0</v>
      </c>
      <c r="F11" s="224">
        <f>'E3i2-Plan rash. i izd'!F20</f>
        <v>0</v>
      </c>
      <c r="G11" s="224">
        <f>'E3i2-Plan rash. i izd'!G20</f>
        <v>0</v>
      </c>
      <c r="H11" s="224">
        <f>'E3i2-Plan rash. i izd'!H20</f>
        <v>0</v>
      </c>
      <c r="I11" s="224">
        <f>'E3i2-Plan rash. i izd'!I20</f>
        <v>21000</v>
      </c>
      <c r="J11" s="224">
        <f>'E3i2-Plan rash. i izd'!J20</f>
        <v>0</v>
      </c>
      <c r="K11" s="224">
        <f>'E3i2-Plan rash. i izd'!K20</f>
        <v>260000</v>
      </c>
      <c r="L11" s="224">
        <f>'E3i2-Plan rash. i izd'!L20</f>
        <v>0</v>
      </c>
      <c r="M11" s="224">
        <f>'E3i2-Plan rash. i izd'!M20</f>
        <v>0</v>
      </c>
      <c r="N11" s="224">
        <f>'E3i2-Plan rash. i izd'!N20</f>
        <v>0</v>
      </c>
      <c r="O11" s="224">
        <f>'E3i2-Plan rash. i izd'!O20</f>
        <v>0</v>
      </c>
      <c r="P11" s="224">
        <f>'E3i2-Plan rash. i izd'!P20</f>
        <v>0</v>
      </c>
      <c r="Q11" s="224">
        <f>'E3i2-Plan rash. i izd'!Q20</f>
        <v>21000</v>
      </c>
      <c r="R11" s="224">
        <f>'E3i2-Plan rash. i izd'!R20</f>
        <v>0</v>
      </c>
      <c r="S11" s="224">
        <f>'E3i2-Plan rash. i izd'!S20</f>
        <v>0</v>
      </c>
      <c r="T11" s="224">
        <f>'E3i2-Plan rash. i izd'!T20</f>
        <v>0</v>
      </c>
      <c r="U11" s="224">
        <f>'E3i2-Plan rash. i izd'!U20</f>
        <v>0</v>
      </c>
      <c r="V11" s="224">
        <f>'E3i2-Plan rash. i izd'!V20</f>
        <v>0</v>
      </c>
      <c r="W11" s="224">
        <f>'E3i2-Plan rash. i izd'!W20</f>
        <v>21000</v>
      </c>
      <c r="X11" s="224">
        <f>'E3i2-Plan rash. i izd'!X20</f>
        <v>0</v>
      </c>
      <c r="Y11" s="224">
        <f>'E3i2-Plan rash. i izd'!Y20</f>
        <v>0</v>
      </c>
      <c r="Z11" s="224">
        <f>'E3i2-Plan rash. i izd'!Z20</f>
        <v>0</v>
      </c>
      <c r="AA11" s="224">
        <f>'E3i2-Plan rash. i izd'!AA20</f>
        <v>0</v>
      </c>
      <c r="AB11" s="224">
        <f>'E3i2-Plan rash. i izd'!AB20</f>
        <v>0</v>
      </c>
      <c r="AC11" s="224">
        <f>'E3i2-Plan rash. i izd'!AC20</f>
        <v>0</v>
      </c>
      <c r="AD11" s="224">
        <f>'E3i2-Plan rash. i izd'!AD20</f>
        <v>0</v>
      </c>
    </row>
    <row r="12" spans="1:30" ht="13.2" x14ac:dyDescent="0.25">
      <c r="A12" s="223">
        <v>38</v>
      </c>
      <c r="B12" s="332" t="s">
        <v>293</v>
      </c>
      <c r="C12" s="224">
        <f>'E3i2-Plan rash. i izd'!C22</f>
        <v>0</v>
      </c>
      <c r="D12" s="224">
        <f>'E3i2-Plan rash. i izd'!D22</f>
        <v>0</v>
      </c>
      <c r="E12" s="224">
        <f>'E3i2-Plan rash. i izd'!E22</f>
        <v>0</v>
      </c>
      <c r="F12" s="224">
        <f>'E3i2-Plan rash. i izd'!F22</f>
        <v>0</v>
      </c>
      <c r="G12" s="224">
        <f>'E3i2-Plan rash. i izd'!G22</f>
        <v>0</v>
      </c>
      <c r="H12" s="224">
        <f>'E3i2-Plan rash. i izd'!H22</f>
        <v>0</v>
      </c>
      <c r="I12" s="224">
        <f>'E3i2-Plan rash. i izd'!I22</f>
        <v>0</v>
      </c>
      <c r="J12" s="224">
        <f>'E3i2-Plan rash. i izd'!J22</f>
        <v>0</v>
      </c>
      <c r="K12" s="224">
        <f>'E3i2-Plan rash. i izd'!K22</f>
        <v>0</v>
      </c>
      <c r="L12" s="224">
        <f>'E3i2-Plan rash. i izd'!L22</f>
        <v>0</v>
      </c>
      <c r="M12" s="224">
        <f>'E3i2-Plan rash. i izd'!M22</f>
        <v>0</v>
      </c>
      <c r="N12" s="224">
        <f>'E3i2-Plan rash. i izd'!N22</f>
        <v>0</v>
      </c>
      <c r="O12" s="224">
        <f>'E3i2-Plan rash. i izd'!O22</f>
        <v>0</v>
      </c>
      <c r="P12" s="224">
        <f>'E3i2-Plan rash. i izd'!P22</f>
        <v>0</v>
      </c>
      <c r="Q12" s="224">
        <f>'E3i2-Plan rash. i izd'!Q22</f>
        <v>0</v>
      </c>
      <c r="R12" s="224">
        <f>'E3i2-Plan rash. i izd'!R22</f>
        <v>0</v>
      </c>
      <c r="S12" s="224">
        <f>'E3i2-Plan rash. i izd'!S22</f>
        <v>0</v>
      </c>
      <c r="T12" s="224">
        <f>'E3i2-Plan rash. i izd'!T22</f>
        <v>0</v>
      </c>
      <c r="U12" s="224">
        <f>'E3i2-Plan rash. i izd'!U22</f>
        <v>0</v>
      </c>
      <c r="V12" s="224">
        <f>'E3i2-Plan rash. i izd'!V22</f>
        <v>0</v>
      </c>
      <c r="W12" s="224">
        <f>'E3i2-Plan rash. i izd'!W22</f>
        <v>0</v>
      </c>
      <c r="X12" s="224">
        <f>'E3i2-Plan rash. i izd'!X22</f>
        <v>0</v>
      </c>
      <c r="Y12" s="224">
        <f>'E3i2-Plan rash. i izd'!Y22</f>
        <v>0</v>
      </c>
      <c r="Z12" s="224">
        <f>'E3i2-Plan rash. i izd'!Z22</f>
        <v>0</v>
      </c>
      <c r="AA12" s="224">
        <f>'E3i2-Plan rash. i izd'!AA22</f>
        <v>0</v>
      </c>
      <c r="AB12" s="224">
        <f>'E3i2-Plan rash. i izd'!AB22</f>
        <v>0</v>
      </c>
      <c r="AC12" s="224">
        <f>'E3i2-Plan rash. i izd'!AC22</f>
        <v>0</v>
      </c>
      <c r="AD12" s="224">
        <f>'E3i2-Plan rash. i izd'!AD22</f>
        <v>0</v>
      </c>
    </row>
    <row r="13" spans="1:30" s="197" customFormat="1" ht="13.2" x14ac:dyDescent="0.25">
      <c r="A13" s="225"/>
      <c r="B13" s="226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8"/>
      <c r="R13" s="228"/>
      <c r="S13" s="228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</row>
    <row r="14" spans="1:30" s="197" customFormat="1" ht="26.4" x14ac:dyDescent="0.25">
      <c r="A14" s="220" t="s">
        <v>21</v>
      </c>
      <c r="B14" s="221" t="s">
        <v>57</v>
      </c>
      <c r="C14" s="222">
        <f t="shared" ref="C14:AD14" si="6">SUM(C15:C17)</f>
        <v>795480</v>
      </c>
      <c r="D14" s="222">
        <f t="shared" si="6"/>
        <v>500000</v>
      </c>
      <c r="E14" s="222"/>
      <c r="F14" s="222">
        <f t="shared" si="6"/>
        <v>0</v>
      </c>
      <c r="G14" s="222">
        <f t="shared" si="6"/>
        <v>0</v>
      </c>
      <c r="H14" s="222">
        <f t="shared" si="6"/>
        <v>0</v>
      </c>
      <c r="I14" s="222">
        <f t="shared" si="6"/>
        <v>295480</v>
      </c>
      <c r="J14" s="222">
        <f t="shared" si="6"/>
        <v>0</v>
      </c>
      <c r="K14" s="222">
        <f t="shared" si="6"/>
        <v>0</v>
      </c>
      <c r="L14" s="222">
        <f t="shared" ref="L14" si="7">SUM(L15:L17)</f>
        <v>0</v>
      </c>
      <c r="M14" s="222">
        <f t="shared" si="6"/>
        <v>0</v>
      </c>
      <c r="N14" s="222">
        <f t="shared" si="6"/>
        <v>0</v>
      </c>
      <c r="O14" s="222">
        <f t="shared" si="6"/>
        <v>0</v>
      </c>
      <c r="P14" s="222">
        <f t="shared" si="6"/>
        <v>0</v>
      </c>
      <c r="Q14" s="222">
        <f t="shared" si="6"/>
        <v>771280</v>
      </c>
      <c r="R14" s="222">
        <f t="shared" si="6"/>
        <v>500000</v>
      </c>
      <c r="S14" s="222">
        <f t="shared" ref="S14" si="8">SUM(S15:S17)</f>
        <v>0</v>
      </c>
      <c r="T14" s="222">
        <f t="shared" si="6"/>
        <v>0</v>
      </c>
      <c r="U14" s="222">
        <f t="shared" si="6"/>
        <v>0</v>
      </c>
      <c r="V14" s="222">
        <f t="shared" si="6"/>
        <v>0</v>
      </c>
      <c r="W14" s="222">
        <f t="shared" si="6"/>
        <v>271280</v>
      </c>
      <c r="X14" s="222">
        <f t="shared" si="6"/>
        <v>0</v>
      </c>
      <c r="Y14" s="222">
        <f t="shared" si="6"/>
        <v>0</v>
      </c>
      <c r="Z14" s="222">
        <f t="shared" ref="Z14" si="9">SUM(Z15:Z17)</f>
        <v>0</v>
      </c>
      <c r="AA14" s="222">
        <f t="shared" si="6"/>
        <v>0</v>
      </c>
      <c r="AB14" s="222">
        <f t="shared" si="6"/>
        <v>0</v>
      </c>
      <c r="AC14" s="222">
        <f t="shared" si="6"/>
        <v>0</v>
      </c>
      <c r="AD14" s="222">
        <f t="shared" si="6"/>
        <v>0</v>
      </c>
    </row>
    <row r="15" spans="1:30" s="197" customFormat="1" ht="13.2" x14ac:dyDescent="0.25">
      <c r="A15" s="223">
        <v>31</v>
      </c>
      <c r="B15" s="332" t="s">
        <v>207</v>
      </c>
      <c r="C15" s="224">
        <f>'E3i2-Plan rash. i izd'!C28</f>
        <v>692500</v>
      </c>
      <c r="D15" s="224">
        <f>'E3i2-Plan rash. i izd'!D28</f>
        <v>487500</v>
      </c>
      <c r="E15" s="224"/>
      <c r="F15" s="224">
        <f>'E3i2-Plan rash. i izd'!F28</f>
        <v>0</v>
      </c>
      <c r="G15" s="224">
        <f>'E3i2-Plan rash. i izd'!G28</f>
        <v>0</v>
      </c>
      <c r="H15" s="224">
        <f>'E3i2-Plan rash. i izd'!H28</f>
        <v>0</v>
      </c>
      <c r="I15" s="224">
        <f>'E3i2-Plan rash. i izd'!I28</f>
        <v>205000</v>
      </c>
      <c r="J15" s="224">
        <f>'E3i2-Plan rash. i izd'!J28</f>
        <v>0</v>
      </c>
      <c r="K15" s="224">
        <f>'E3i2-Plan rash. i izd'!K28</f>
        <v>0</v>
      </c>
      <c r="L15" s="224">
        <f>'E3i2-Plan rash. i izd'!L28</f>
        <v>0</v>
      </c>
      <c r="M15" s="224">
        <f>'E3i2-Plan rash. i izd'!M28</f>
        <v>0</v>
      </c>
      <c r="N15" s="224">
        <f>'E3i2-Plan rash. i izd'!N28</f>
        <v>0</v>
      </c>
      <c r="O15" s="224">
        <f>'E3i2-Plan rash. i izd'!O28</f>
        <v>0</v>
      </c>
      <c r="P15" s="224">
        <f>'E3i2-Plan rash. i izd'!P28</f>
        <v>0</v>
      </c>
      <c r="Q15" s="224">
        <f>'E3i2-Plan rash. i izd'!Q28</f>
        <v>698300</v>
      </c>
      <c r="R15" s="224">
        <f>'E3i2-Plan rash. i izd'!R28</f>
        <v>497500</v>
      </c>
      <c r="S15" s="224">
        <f>'E3i2-Plan rash. i izd'!S28</f>
        <v>0</v>
      </c>
      <c r="T15" s="224">
        <f>'E3i2-Plan rash. i izd'!T28</f>
        <v>0</v>
      </c>
      <c r="U15" s="224">
        <f>'E3i2-Plan rash. i izd'!U28</f>
        <v>0</v>
      </c>
      <c r="V15" s="224">
        <f>'E3i2-Plan rash. i izd'!V28</f>
        <v>0</v>
      </c>
      <c r="W15" s="224">
        <f>'E3i2-Plan rash. i izd'!W28</f>
        <v>200800</v>
      </c>
      <c r="X15" s="224">
        <f>'E3i2-Plan rash. i izd'!X28</f>
        <v>0</v>
      </c>
      <c r="Y15" s="224">
        <f>'E3i2-Plan rash. i izd'!Y28</f>
        <v>0</v>
      </c>
      <c r="Z15" s="224">
        <f>'E3i2-Plan rash. i izd'!Z28</f>
        <v>0</v>
      </c>
      <c r="AA15" s="224">
        <f>'E3i2-Plan rash. i izd'!AA28</f>
        <v>0</v>
      </c>
      <c r="AB15" s="224">
        <f>'E3i2-Plan rash. i izd'!AB28</f>
        <v>0</v>
      </c>
      <c r="AC15" s="224">
        <f>'E3i2-Plan rash. i izd'!AC28</f>
        <v>0</v>
      </c>
      <c r="AD15" s="224">
        <f>'E3i2-Plan rash. i izd'!AD28</f>
        <v>0</v>
      </c>
    </row>
    <row r="16" spans="1:30" s="197" customFormat="1" ht="13.2" x14ac:dyDescent="0.25">
      <c r="A16" s="223">
        <v>32</v>
      </c>
      <c r="B16" s="332" t="s">
        <v>220</v>
      </c>
      <c r="C16" s="224">
        <f>'E3i2-Plan rash. i izd'!C31</f>
        <v>102980</v>
      </c>
      <c r="D16" s="224">
        <f>'E3i2-Plan rash. i izd'!D31</f>
        <v>12500</v>
      </c>
      <c r="E16" s="224"/>
      <c r="F16" s="224">
        <f>'E3i2-Plan rash. i izd'!F31</f>
        <v>0</v>
      </c>
      <c r="G16" s="224">
        <f>'E3i2-Plan rash. i izd'!G31</f>
        <v>0</v>
      </c>
      <c r="H16" s="224">
        <f>'E3i2-Plan rash. i izd'!H31</f>
        <v>0</v>
      </c>
      <c r="I16" s="224">
        <f>'E3i2-Plan rash. i izd'!I31</f>
        <v>90480</v>
      </c>
      <c r="J16" s="224">
        <f>'E3i2-Plan rash. i izd'!J31</f>
        <v>0</v>
      </c>
      <c r="K16" s="224">
        <f>'E3i2-Plan rash. i izd'!K31</f>
        <v>0</v>
      </c>
      <c r="L16" s="224">
        <f>'E3i2-Plan rash. i izd'!L31</f>
        <v>0</v>
      </c>
      <c r="M16" s="224">
        <f>'E3i2-Plan rash. i izd'!M31</f>
        <v>0</v>
      </c>
      <c r="N16" s="224">
        <f>'E3i2-Plan rash. i izd'!N31</f>
        <v>0</v>
      </c>
      <c r="O16" s="224">
        <f>'E3i2-Plan rash. i izd'!O31</f>
        <v>0</v>
      </c>
      <c r="P16" s="224">
        <f>'E3i2-Plan rash. i izd'!P31</f>
        <v>0</v>
      </c>
      <c r="Q16" s="224">
        <f>'E3i2-Plan rash. i izd'!Q31</f>
        <v>72980</v>
      </c>
      <c r="R16" s="224">
        <f>'E3i2-Plan rash. i izd'!R31</f>
        <v>2500</v>
      </c>
      <c r="S16" s="224">
        <f>'E3i2-Plan rash. i izd'!S31</f>
        <v>0</v>
      </c>
      <c r="T16" s="224">
        <f>'E3i2-Plan rash. i izd'!T31</f>
        <v>0</v>
      </c>
      <c r="U16" s="224">
        <f>'E3i2-Plan rash. i izd'!U31</f>
        <v>0</v>
      </c>
      <c r="V16" s="224">
        <f>'E3i2-Plan rash. i izd'!V31</f>
        <v>0</v>
      </c>
      <c r="W16" s="224">
        <f>'E3i2-Plan rash. i izd'!W31</f>
        <v>70480</v>
      </c>
      <c r="X16" s="224">
        <f>'E3i2-Plan rash. i izd'!X31</f>
        <v>0</v>
      </c>
      <c r="Y16" s="224">
        <f>'E3i2-Plan rash. i izd'!Y31</f>
        <v>0</v>
      </c>
      <c r="Z16" s="224">
        <f>'E3i2-Plan rash. i izd'!Z31</f>
        <v>0</v>
      </c>
      <c r="AA16" s="224">
        <f>'E3i2-Plan rash. i izd'!AA31</f>
        <v>0</v>
      </c>
      <c r="AB16" s="224">
        <f>'E3i2-Plan rash. i izd'!AB31</f>
        <v>0</v>
      </c>
      <c r="AC16" s="224">
        <f>'E3i2-Plan rash. i izd'!AC31</f>
        <v>0</v>
      </c>
      <c r="AD16" s="224">
        <f>'E3i2-Plan rash. i izd'!AD31</f>
        <v>0</v>
      </c>
    </row>
    <row r="17" spans="1:30" s="197" customFormat="1" ht="13.2" x14ac:dyDescent="0.25">
      <c r="A17" s="223">
        <v>34</v>
      </c>
      <c r="B17" s="332" t="s">
        <v>263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</row>
    <row r="18" spans="1:30" s="203" customFormat="1" ht="13.2" x14ac:dyDescent="0.25">
      <c r="A18" s="220" t="s">
        <v>21</v>
      </c>
      <c r="B18" s="336" t="s">
        <v>424</v>
      </c>
      <c r="C18" s="222">
        <f t="shared" ref="C18:AD18" si="10">SUM(C19:C22)</f>
        <v>1071381</v>
      </c>
      <c r="D18" s="222">
        <f t="shared" si="10"/>
        <v>0</v>
      </c>
      <c r="E18" s="222"/>
      <c r="F18" s="222">
        <f t="shared" si="10"/>
        <v>0</v>
      </c>
      <c r="G18" s="222">
        <f t="shared" si="10"/>
        <v>0</v>
      </c>
      <c r="H18" s="222">
        <f t="shared" si="10"/>
        <v>0</v>
      </c>
      <c r="I18" s="222">
        <f t="shared" si="10"/>
        <v>52200</v>
      </c>
      <c r="J18" s="222">
        <f t="shared" si="10"/>
        <v>0</v>
      </c>
      <c r="K18" s="222">
        <f t="shared" si="10"/>
        <v>0</v>
      </c>
      <c r="L18" s="222">
        <f t="shared" ref="L18" si="11">SUM(L19:L22)</f>
        <v>1019181</v>
      </c>
      <c r="M18" s="222">
        <f t="shared" si="10"/>
        <v>0</v>
      </c>
      <c r="N18" s="222">
        <f t="shared" si="10"/>
        <v>0</v>
      </c>
      <c r="O18" s="222">
        <f t="shared" si="10"/>
        <v>0</v>
      </c>
      <c r="P18" s="222">
        <f t="shared" si="10"/>
        <v>0</v>
      </c>
      <c r="Q18" s="222">
        <f t="shared" si="10"/>
        <v>0</v>
      </c>
      <c r="R18" s="222">
        <f t="shared" si="10"/>
        <v>0</v>
      </c>
      <c r="S18" s="222">
        <f t="shared" ref="S18" si="12">SUM(S19:S22)</f>
        <v>0</v>
      </c>
      <c r="T18" s="222">
        <f t="shared" si="10"/>
        <v>0</v>
      </c>
      <c r="U18" s="222">
        <f t="shared" si="10"/>
        <v>0</v>
      </c>
      <c r="V18" s="222">
        <f t="shared" si="10"/>
        <v>0</v>
      </c>
      <c r="W18" s="222">
        <f t="shared" si="10"/>
        <v>0</v>
      </c>
      <c r="X18" s="222">
        <f t="shared" si="10"/>
        <v>0</v>
      </c>
      <c r="Y18" s="222">
        <f t="shared" si="10"/>
        <v>0</v>
      </c>
      <c r="Z18" s="222">
        <f t="shared" ref="Z18" si="13">SUM(Z19:Z22)</f>
        <v>0</v>
      </c>
      <c r="AA18" s="222">
        <f t="shared" si="10"/>
        <v>0</v>
      </c>
      <c r="AB18" s="222">
        <f t="shared" si="10"/>
        <v>0</v>
      </c>
      <c r="AC18" s="222">
        <f t="shared" si="10"/>
        <v>0</v>
      </c>
      <c r="AD18" s="222">
        <f t="shared" si="10"/>
        <v>0</v>
      </c>
    </row>
    <row r="19" spans="1:30" ht="13.2" x14ac:dyDescent="0.25">
      <c r="A19" s="223">
        <v>31</v>
      </c>
      <c r="B19" s="332" t="s">
        <v>207</v>
      </c>
      <c r="C19" s="224">
        <f>'E3i2-Plan rash. i izd'!C36</f>
        <v>881881</v>
      </c>
      <c r="D19" s="224">
        <f>'E3i2-Plan rash. i izd'!D36</f>
        <v>0</v>
      </c>
      <c r="E19" s="224"/>
      <c r="F19" s="224">
        <f>'E3i2-Plan rash. i izd'!F36</f>
        <v>0</v>
      </c>
      <c r="G19" s="224">
        <f>'E3i2-Plan rash. i izd'!G36</f>
        <v>0</v>
      </c>
      <c r="H19" s="224">
        <f>'E3i2-Plan rash. i izd'!H36</f>
        <v>0</v>
      </c>
      <c r="I19" s="224">
        <f>'E3i2-Plan rash. i izd'!I36</f>
        <v>26200</v>
      </c>
      <c r="J19" s="224">
        <f>'E3i2-Plan rash. i izd'!J36</f>
        <v>0</v>
      </c>
      <c r="K19" s="224">
        <f>'E3i2-Plan rash. i izd'!K36</f>
        <v>0</v>
      </c>
      <c r="L19" s="224">
        <f>'E3i2-Plan rash. i izd'!L36</f>
        <v>855681</v>
      </c>
      <c r="M19" s="224">
        <f>'E3i2-Plan rash. i izd'!M36</f>
        <v>0</v>
      </c>
      <c r="N19" s="224">
        <f>'E3i2-Plan rash. i izd'!N36</f>
        <v>0</v>
      </c>
      <c r="O19" s="224">
        <f>'E3i2-Plan rash. i izd'!O36</f>
        <v>0</v>
      </c>
      <c r="P19" s="224">
        <f>'E3i2-Plan rash. i izd'!P36</f>
        <v>0</v>
      </c>
      <c r="Q19" s="224">
        <f>'E3i2-Plan rash. i izd'!Q36</f>
        <v>0</v>
      </c>
      <c r="R19" s="224">
        <f>'E3i2-Plan rash. i izd'!R36</f>
        <v>0</v>
      </c>
      <c r="S19" s="224">
        <f>'E3i2-Plan rash. i izd'!S36</f>
        <v>0</v>
      </c>
      <c r="T19" s="224">
        <f>'E3i2-Plan rash. i izd'!T36</f>
        <v>0</v>
      </c>
      <c r="U19" s="224">
        <f>'E3i2-Plan rash. i izd'!U36</f>
        <v>0</v>
      </c>
      <c r="V19" s="224">
        <f>'E3i2-Plan rash. i izd'!V36</f>
        <v>0</v>
      </c>
      <c r="W19" s="224">
        <f>'E3i2-Plan rash. i izd'!W36</f>
        <v>0</v>
      </c>
      <c r="X19" s="224">
        <f>'E3i2-Plan rash. i izd'!X36</f>
        <v>0</v>
      </c>
      <c r="Y19" s="224">
        <f>'E3i2-Plan rash. i izd'!Y36</f>
        <v>0</v>
      </c>
      <c r="Z19" s="224">
        <f>'E3i2-Plan rash. i izd'!Z36</f>
        <v>0</v>
      </c>
      <c r="AA19" s="224">
        <f>'E3i2-Plan rash. i izd'!AA36</f>
        <v>0</v>
      </c>
      <c r="AB19" s="224">
        <f>'E3i2-Plan rash. i izd'!AB36</f>
        <v>0</v>
      </c>
      <c r="AC19" s="224">
        <f>'E3i2-Plan rash. i izd'!AC36</f>
        <v>0</v>
      </c>
      <c r="AD19" s="224">
        <f>'E3i2-Plan rash. i izd'!AD36</f>
        <v>0</v>
      </c>
    </row>
    <row r="20" spans="1:30" ht="13.2" x14ac:dyDescent="0.25">
      <c r="A20" s="223">
        <v>32</v>
      </c>
      <c r="B20" s="332" t="s">
        <v>220</v>
      </c>
      <c r="C20" s="224">
        <f>'E3i2-Plan rash. i izd'!C40</f>
        <v>189500</v>
      </c>
      <c r="D20" s="224">
        <f>'E3i2-Plan rash. i izd'!D40</f>
        <v>0</v>
      </c>
      <c r="E20" s="224"/>
      <c r="F20" s="224">
        <f>'E3i2-Plan rash. i izd'!F40</f>
        <v>0</v>
      </c>
      <c r="G20" s="224">
        <f>'E3i2-Plan rash. i izd'!G40</f>
        <v>0</v>
      </c>
      <c r="H20" s="224">
        <f>'E3i2-Plan rash. i izd'!H40</f>
        <v>0</v>
      </c>
      <c r="I20" s="224">
        <f>'E3i2-Plan rash. i izd'!I40</f>
        <v>26000</v>
      </c>
      <c r="J20" s="224">
        <f>'E3i2-Plan rash. i izd'!J40</f>
        <v>0</v>
      </c>
      <c r="K20" s="224">
        <f>'E3i2-Plan rash. i izd'!K40</f>
        <v>0</v>
      </c>
      <c r="L20" s="224">
        <f>'E3i2-Plan rash. i izd'!L40</f>
        <v>163500</v>
      </c>
      <c r="M20" s="224">
        <f>'E3i2-Plan rash. i izd'!M40</f>
        <v>0</v>
      </c>
      <c r="N20" s="224">
        <f>'E3i2-Plan rash. i izd'!N40</f>
        <v>0</v>
      </c>
      <c r="O20" s="224">
        <f>'E3i2-Plan rash. i izd'!O40</f>
        <v>0</v>
      </c>
      <c r="P20" s="224">
        <f>'E3i2-Plan rash. i izd'!P40</f>
        <v>0</v>
      </c>
      <c r="Q20" s="224">
        <f>'E3i2-Plan rash. i izd'!Q40</f>
        <v>0</v>
      </c>
      <c r="R20" s="224">
        <f>'E3i2-Plan rash. i izd'!R40</f>
        <v>0</v>
      </c>
      <c r="S20" s="224">
        <f>'E3i2-Plan rash. i izd'!S40</f>
        <v>0</v>
      </c>
      <c r="T20" s="224">
        <f>'E3i2-Plan rash. i izd'!T40</f>
        <v>0</v>
      </c>
      <c r="U20" s="224">
        <f>'E3i2-Plan rash. i izd'!U40</f>
        <v>0</v>
      </c>
      <c r="V20" s="224">
        <f>'E3i2-Plan rash. i izd'!V40</f>
        <v>0</v>
      </c>
      <c r="W20" s="224">
        <f>'E3i2-Plan rash. i izd'!W40</f>
        <v>0</v>
      </c>
      <c r="X20" s="224">
        <f>'E3i2-Plan rash. i izd'!X40</f>
        <v>0</v>
      </c>
      <c r="Y20" s="224">
        <f>'E3i2-Plan rash. i izd'!Y40</f>
        <v>0</v>
      </c>
      <c r="Z20" s="224">
        <f>'E3i2-Plan rash. i izd'!Z40</f>
        <v>0</v>
      </c>
      <c r="AA20" s="224">
        <f>'E3i2-Plan rash. i izd'!AA40</f>
        <v>0</v>
      </c>
      <c r="AB20" s="224">
        <f>'E3i2-Plan rash. i izd'!AB40</f>
        <v>0</v>
      </c>
      <c r="AC20" s="224">
        <f>'E3i2-Plan rash. i izd'!AC40</f>
        <v>0</v>
      </c>
      <c r="AD20" s="224">
        <f>'E3i2-Plan rash. i izd'!AD40</f>
        <v>0</v>
      </c>
    </row>
    <row r="21" spans="1:30" ht="13.2" x14ac:dyDescent="0.25">
      <c r="A21" s="223">
        <v>34</v>
      </c>
      <c r="B21" s="332" t="s">
        <v>263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</row>
    <row r="22" spans="1:30" ht="13.2" x14ac:dyDescent="0.25">
      <c r="A22" s="174"/>
      <c r="B22" s="170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</row>
    <row r="23" spans="1:30" ht="26.4" x14ac:dyDescent="0.25">
      <c r="A23" s="220" t="s">
        <v>21</v>
      </c>
      <c r="B23" s="221" t="s">
        <v>63</v>
      </c>
      <c r="C23" s="222">
        <f>SUM(C24)</f>
        <v>0</v>
      </c>
      <c r="D23" s="222">
        <f t="shared" ref="D23:AD23" si="14">SUM(D24)</f>
        <v>0</v>
      </c>
      <c r="E23" s="222">
        <f t="shared" si="14"/>
        <v>0</v>
      </c>
      <c r="F23" s="222">
        <f t="shared" si="14"/>
        <v>0</v>
      </c>
      <c r="G23" s="222">
        <f t="shared" si="14"/>
        <v>0</v>
      </c>
      <c r="H23" s="222">
        <f t="shared" si="14"/>
        <v>0</v>
      </c>
      <c r="I23" s="222">
        <f t="shared" si="14"/>
        <v>0</v>
      </c>
      <c r="J23" s="222">
        <f t="shared" si="14"/>
        <v>0</v>
      </c>
      <c r="K23" s="222">
        <f t="shared" si="14"/>
        <v>0</v>
      </c>
      <c r="L23" s="222">
        <f t="shared" si="14"/>
        <v>0</v>
      </c>
      <c r="M23" s="222">
        <f t="shared" si="14"/>
        <v>0</v>
      </c>
      <c r="N23" s="222">
        <f t="shared" si="14"/>
        <v>0</v>
      </c>
      <c r="O23" s="222">
        <f t="shared" si="14"/>
        <v>0</v>
      </c>
      <c r="P23" s="222">
        <f t="shared" si="14"/>
        <v>0</v>
      </c>
      <c r="Q23" s="222">
        <f t="shared" si="14"/>
        <v>0</v>
      </c>
      <c r="R23" s="222">
        <f t="shared" si="14"/>
        <v>0</v>
      </c>
      <c r="S23" s="222">
        <f t="shared" si="14"/>
        <v>0</v>
      </c>
      <c r="T23" s="222">
        <f t="shared" si="14"/>
        <v>0</v>
      </c>
      <c r="U23" s="222">
        <f t="shared" si="14"/>
        <v>0</v>
      </c>
      <c r="V23" s="222">
        <f t="shared" si="14"/>
        <v>0</v>
      </c>
      <c r="W23" s="222">
        <f t="shared" si="14"/>
        <v>0</v>
      </c>
      <c r="X23" s="222">
        <f t="shared" si="14"/>
        <v>0</v>
      </c>
      <c r="Y23" s="222">
        <f t="shared" si="14"/>
        <v>0</v>
      </c>
      <c r="Z23" s="222">
        <f t="shared" si="14"/>
        <v>0</v>
      </c>
      <c r="AA23" s="222">
        <f t="shared" si="14"/>
        <v>0</v>
      </c>
      <c r="AB23" s="222">
        <f t="shared" si="14"/>
        <v>0</v>
      </c>
      <c r="AC23" s="222">
        <f t="shared" si="14"/>
        <v>0</v>
      </c>
      <c r="AD23" s="222">
        <f t="shared" si="14"/>
        <v>0</v>
      </c>
    </row>
    <row r="24" spans="1:30" ht="13.2" x14ac:dyDescent="0.25">
      <c r="A24" s="223">
        <v>31</v>
      </c>
      <c r="B24" s="332" t="s">
        <v>207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</row>
    <row r="25" spans="1:30" ht="13.2" x14ac:dyDescent="0.25">
      <c r="A25" s="223"/>
      <c r="B25" s="332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</row>
    <row r="26" spans="1:30" ht="13.2" x14ac:dyDescent="0.25">
      <c r="A26" s="220" t="s">
        <v>21</v>
      </c>
      <c r="B26" s="221" t="s">
        <v>68</v>
      </c>
      <c r="C26" s="222">
        <f t="shared" ref="C26" si="15">SUM(C27:C29)</f>
        <v>1008543</v>
      </c>
      <c r="D26" s="222">
        <f t="shared" ref="D26:P26" si="16">SUM(D27:D29)</f>
        <v>100000</v>
      </c>
      <c r="E26" s="222">
        <f t="shared" si="16"/>
        <v>0</v>
      </c>
      <c r="F26" s="222">
        <f t="shared" si="16"/>
        <v>0</v>
      </c>
      <c r="G26" s="222">
        <f t="shared" si="16"/>
        <v>300000</v>
      </c>
      <c r="H26" s="222">
        <f t="shared" si="16"/>
        <v>0</v>
      </c>
      <c r="I26" s="222">
        <f t="shared" si="16"/>
        <v>191000</v>
      </c>
      <c r="J26" s="222">
        <f t="shared" si="16"/>
        <v>257543</v>
      </c>
      <c r="K26" s="222">
        <f t="shared" si="16"/>
        <v>160000</v>
      </c>
      <c r="L26" s="222">
        <f t="shared" si="16"/>
        <v>0</v>
      </c>
      <c r="M26" s="222">
        <f t="shared" si="16"/>
        <v>0</v>
      </c>
      <c r="N26" s="222">
        <f t="shared" si="16"/>
        <v>0</v>
      </c>
      <c r="O26" s="222">
        <f t="shared" si="16"/>
        <v>0</v>
      </c>
      <c r="P26" s="222">
        <f t="shared" si="16"/>
        <v>0</v>
      </c>
      <c r="Q26" s="222">
        <f t="shared" ref="Q26:AD26" si="17">SUM(Q27:Q29)</f>
        <v>1008543</v>
      </c>
      <c r="R26" s="222">
        <f t="shared" si="17"/>
        <v>100000</v>
      </c>
      <c r="S26" s="222">
        <f t="shared" si="17"/>
        <v>0</v>
      </c>
      <c r="T26" s="222">
        <f t="shared" si="17"/>
        <v>0</v>
      </c>
      <c r="U26" s="222">
        <f t="shared" si="17"/>
        <v>300000</v>
      </c>
      <c r="V26" s="222">
        <f t="shared" si="17"/>
        <v>0</v>
      </c>
      <c r="W26" s="222">
        <f t="shared" si="17"/>
        <v>191000</v>
      </c>
      <c r="X26" s="222">
        <f t="shared" si="17"/>
        <v>257543</v>
      </c>
      <c r="Y26" s="222">
        <f t="shared" si="17"/>
        <v>160000</v>
      </c>
      <c r="Z26" s="222">
        <f t="shared" si="17"/>
        <v>0</v>
      </c>
      <c r="AA26" s="222">
        <f t="shared" si="17"/>
        <v>0</v>
      </c>
      <c r="AB26" s="222">
        <f t="shared" si="17"/>
        <v>0</v>
      </c>
      <c r="AC26" s="222">
        <f t="shared" si="17"/>
        <v>0</v>
      </c>
      <c r="AD26" s="222">
        <f t="shared" si="17"/>
        <v>0</v>
      </c>
    </row>
    <row r="27" spans="1:30" ht="13.2" x14ac:dyDescent="0.25">
      <c r="A27" s="223">
        <v>31</v>
      </c>
      <c r="B27" s="332" t="s">
        <v>207</v>
      </c>
      <c r="C27" s="224">
        <f>'E3i2-Plan rash. i izd'!C50</f>
        <v>792000</v>
      </c>
      <c r="D27" s="224">
        <f>'E3i2-Plan rash. i izd'!D50</f>
        <v>70000</v>
      </c>
      <c r="E27" s="224">
        <f>'E3i2-Plan rash. i izd'!E50</f>
        <v>0</v>
      </c>
      <c r="F27" s="224">
        <f>'E3i2-Plan rash. i izd'!F50</f>
        <v>0</v>
      </c>
      <c r="G27" s="224">
        <f>'E3i2-Plan rash. i izd'!G50</f>
        <v>300000</v>
      </c>
      <c r="H27" s="224">
        <f>'E3i2-Plan rash. i izd'!H50</f>
        <v>0</v>
      </c>
      <c r="I27" s="224">
        <f>'E3i2-Plan rash. i izd'!I50</f>
        <v>90000</v>
      </c>
      <c r="J27" s="224">
        <f>'E3i2-Plan rash. i izd'!J50</f>
        <v>242000</v>
      </c>
      <c r="K27" s="224">
        <f>'E3i2-Plan rash. i izd'!K50</f>
        <v>90000</v>
      </c>
      <c r="L27" s="224">
        <f>'E3i2-Plan rash. i izd'!L50</f>
        <v>0</v>
      </c>
      <c r="M27" s="224">
        <f>'E3i2-Plan rash. i izd'!M50</f>
        <v>0</v>
      </c>
      <c r="N27" s="224">
        <f>'E3i2-Plan rash. i izd'!N50</f>
        <v>0</v>
      </c>
      <c r="O27" s="224">
        <f>'E3i2-Plan rash. i izd'!O50</f>
        <v>0</v>
      </c>
      <c r="P27" s="224">
        <f>'E3i2-Plan rash. i izd'!P50</f>
        <v>0</v>
      </c>
      <c r="Q27" s="224">
        <f>'E3i2-Plan rash. i izd'!Q50</f>
        <v>792000</v>
      </c>
      <c r="R27" s="224">
        <f>'E3i2-Plan rash. i izd'!R50</f>
        <v>70000</v>
      </c>
      <c r="S27" s="224">
        <f>'E3i2-Plan rash. i izd'!S50</f>
        <v>0</v>
      </c>
      <c r="T27" s="224">
        <f>'E3i2-Plan rash. i izd'!T50</f>
        <v>0</v>
      </c>
      <c r="U27" s="224">
        <f>'E3i2-Plan rash. i izd'!U50</f>
        <v>300000</v>
      </c>
      <c r="V27" s="224">
        <f>'E3i2-Plan rash. i izd'!V50</f>
        <v>0</v>
      </c>
      <c r="W27" s="224">
        <f>'E3i2-Plan rash. i izd'!W50</f>
        <v>90000</v>
      </c>
      <c r="X27" s="224">
        <f>'E3i2-Plan rash. i izd'!X50</f>
        <v>242000</v>
      </c>
      <c r="Y27" s="224">
        <f>'E3i2-Plan rash. i izd'!Y50</f>
        <v>90000</v>
      </c>
      <c r="Z27" s="224">
        <f>'E3i2-Plan rash. i izd'!Z50</f>
        <v>0</v>
      </c>
      <c r="AA27" s="224">
        <f>'E3i2-Plan rash. i izd'!AA50</f>
        <v>0</v>
      </c>
      <c r="AB27" s="224">
        <f>'E3i2-Plan rash. i izd'!AB50</f>
        <v>0</v>
      </c>
      <c r="AC27" s="224">
        <f>'E3i2-Plan rash. i izd'!AC50</f>
        <v>0</v>
      </c>
      <c r="AD27" s="224">
        <f>'E3i2-Plan rash. i izd'!AD50</f>
        <v>0</v>
      </c>
    </row>
    <row r="28" spans="1:30" ht="13.2" x14ac:dyDescent="0.25">
      <c r="A28" s="223">
        <v>32</v>
      </c>
      <c r="B28" s="332" t="s">
        <v>220</v>
      </c>
      <c r="C28" s="224">
        <f>'E3i2-Plan rash. i izd'!C54</f>
        <v>216543</v>
      </c>
      <c r="D28" s="224">
        <f>'E3i2-Plan rash. i izd'!D54</f>
        <v>30000</v>
      </c>
      <c r="E28" s="224">
        <f>'E3i2-Plan rash. i izd'!E54</f>
        <v>0</v>
      </c>
      <c r="F28" s="224">
        <f>'E3i2-Plan rash. i izd'!F54</f>
        <v>0</v>
      </c>
      <c r="G28" s="224">
        <f>'E3i2-Plan rash. i izd'!G54</f>
        <v>0</v>
      </c>
      <c r="H28" s="224">
        <f>'E3i2-Plan rash. i izd'!H54</f>
        <v>0</v>
      </c>
      <c r="I28" s="224">
        <f>'E3i2-Plan rash. i izd'!I54</f>
        <v>101000</v>
      </c>
      <c r="J28" s="224">
        <f>'E3i2-Plan rash. i izd'!J54</f>
        <v>15543</v>
      </c>
      <c r="K28" s="224">
        <f>'E3i2-Plan rash. i izd'!K54</f>
        <v>70000</v>
      </c>
      <c r="L28" s="224">
        <f>'E3i2-Plan rash. i izd'!L54</f>
        <v>0</v>
      </c>
      <c r="M28" s="224">
        <f>'E3i2-Plan rash. i izd'!M54</f>
        <v>0</v>
      </c>
      <c r="N28" s="224">
        <f>'E3i2-Plan rash. i izd'!N54</f>
        <v>0</v>
      </c>
      <c r="O28" s="224">
        <f>'E3i2-Plan rash. i izd'!O54</f>
        <v>0</v>
      </c>
      <c r="P28" s="224">
        <f>'E3i2-Plan rash. i izd'!P54</f>
        <v>0</v>
      </c>
      <c r="Q28" s="224">
        <f>'E3i2-Plan rash. i izd'!Q54</f>
        <v>216543</v>
      </c>
      <c r="R28" s="224">
        <f>'E3i2-Plan rash. i izd'!R54</f>
        <v>30000</v>
      </c>
      <c r="S28" s="224">
        <f>'E3i2-Plan rash. i izd'!S54</f>
        <v>0</v>
      </c>
      <c r="T28" s="224">
        <f>'E3i2-Plan rash. i izd'!T54</f>
        <v>0</v>
      </c>
      <c r="U28" s="224">
        <f>'E3i2-Plan rash. i izd'!U54</f>
        <v>0</v>
      </c>
      <c r="V28" s="224">
        <f>'E3i2-Plan rash. i izd'!V54</f>
        <v>0</v>
      </c>
      <c r="W28" s="224">
        <f>'E3i2-Plan rash. i izd'!W54</f>
        <v>101000</v>
      </c>
      <c r="X28" s="224">
        <f>'E3i2-Plan rash. i izd'!X54</f>
        <v>15543</v>
      </c>
      <c r="Y28" s="224">
        <f>'E3i2-Plan rash. i izd'!Y54</f>
        <v>70000</v>
      </c>
      <c r="Z28" s="224">
        <f>'E3i2-Plan rash. i izd'!Z54</f>
        <v>0</v>
      </c>
      <c r="AA28" s="224">
        <f>'E3i2-Plan rash. i izd'!AA54</f>
        <v>0</v>
      </c>
      <c r="AB28" s="224">
        <f>'E3i2-Plan rash. i izd'!AB54</f>
        <v>0</v>
      </c>
      <c r="AC28" s="224">
        <f>'E3i2-Plan rash. i izd'!AC54</f>
        <v>0</v>
      </c>
      <c r="AD28" s="224">
        <f>'E3i2-Plan rash. i izd'!AD54</f>
        <v>0</v>
      </c>
    </row>
    <row r="29" spans="1:30" ht="26.4" x14ac:dyDescent="0.25">
      <c r="A29" s="223">
        <v>42</v>
      </c>
      <c r="B29" s="332" t="s">
        <v>428</v>
      </c>
      <c r="C29" s="224">
        <f>'E3i2-Plan rash. i izd'!C55</f>
        <v>0</v>
      </c>
      <c r="D29" s="224">
        <f>'E3i2-Plan rash. i izd'!D55</f>
        <v>0</v>
      </c>
      <c r="E29" s="224">
        <f>'E3i2-Plan rash. i izd'!E55</f>
        <v>0</v>
      </c>
      <c r="F29" s="224">
        <f>'E3i2-Plan rash. i izd'!F55</f>
        <v>0</v>
      </c>
      <c r="G29" s="224">
        <f>'E3i2-Plan rash. i izd'!G55</f>
        <v>0</v>
      </c>
      <c r="H29" s="224">
        <f>'E3i2-Plan rash. i izd'!H55</f>
        <v>0</v>
      </c>
      <c r="I29" s="224">
        <f>'E3i2-Plan rash. i izd'!I55</f>
        <v>0</v>
      </c>
      <c r="J29" s="224">
        <f>'E3i2-Plan rash. i izd'!J55</f>
        <v>0</v>
      </c>
      <c r="K29" s="224">
        <f>'E3i2-Plan rash. i izd'!K55</f>
        <v>0</v>
      </c>
      <c r="L29" s="224">
        <f>'E3i2-Plan rash. i izd'!L55</f>
        <v>0</v>
      </c>
      <c r="M29" s="224">
        <f>'E3i2-Plan rash. i izd'!M55</f>
        <v>0</v>
      </c>
      <c r="N29" s="224">
        <f>'E3i2-Plan rash. i izd'!N55</f>
        <v>0</v>
      </c>
      <c r="O29" s="224">
        <f>'E3i2-Plan rash. i izd'!O55</f>
        <v>0</v>
      </c>
      <c r="P29" s="224">
        <f>'E3i2-Plan rash. i izd'!P55</f>
        <v>0</v>
      </c>
      <c r="Q29" s="224">
        <f>'E3i2-Plan rash. i izd'!Q55</f>
        <v>0</v>
      </c>
      <c r="R29" s="224">
        <f>'E3i2-Plan rash. i izd'!R55</f>
        <v>0</v>
      </c>
      <c r="S29" s="224">
        <f>'E3i2-Plan rash. i izd'!S55</f>
        <v>0</v>
      </c>
      <c r="T29" s="224">
        <f>'E3i2-Plan rash. i izd'!T55</f>
        <v>0</v>
      </c>
      <c r="U29" s="224">
        <f>'E3i2-Plan rash. i izd'!U55</f>
        <v>0</v>
      </c>
      <c r="V29" s="224">
        <f>'E3i2-Plan rash. i izd'!V55</f>
        <v>0</v>
      </c>
      <c r="W29" s="224">
        <f>'E3i2-Plan rash. i izd'!W55</f>
        <v>0</v>
      </c>
      <c r="X29" s="224">
        <f>'E3i2-Plan rash. i izd'!X55</f>
        <v>0</v>
      </c>
      <c r="Y29" s="224">
        <f>'E3i2-Plan rash. i izd'!Y55</f>
        <v>0</v>
      </c>
      <c r="Z29" s="224">
        <f>'E3i2-Plan rash. i izd'!Z55</f>
        <v>0</v>
      </c>
      <c r="AA29" s="224">
        <f>'E3i2-Plan rash. i izd'!AA55</f>
        <v>0</v>
      </c>
      <c r="AB29" s="224">
        <f>'E3i2-Plan rash. i izd'!AB55</f>
        <v>0</v>
      </c>
      <c r="AC29" s="224">
        <f>'E3i2-Plan rash. i izd'!AC55</f>
        <v>0</v>
      </c>
      <c r="AD29" s="224">
        <f>'E3i2-Plan rash. i izd'!AD55</f>
        <v>0</v>
      </c>
    </row>
    <row r="30" spans="1:30" s="197" customFormat="1" ht="13.2" x14ac:dyDescent="0.25">
      <c r="A30" s="223"/>
      <c r="B30" s="215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</row>
    <row r="31" spans="1:30" s="203" customFormat="1" ht="39.6" x14ac:dyDescent="0.25">
      <c r="A31" s="217" t="s">
        <v>19</v>
      </c>
      <c r="B31" s="218" t="s">
        <v>64</v>
      </c>
      <c r="C31" s="219">
        <f t="shared" ref="C31:AD31" si="18">C32+C37</f>
        <v>0</v>
      </c>
      <c r="D31" s="219">
        <f t="shared" ref="D31:P31" si="19">D32+D37</f>
        <v>0</v>
      </c>
      <c r="E31" s="219">
        <f t="shared" si="19"/>
        <v>0</v>
      </c>
      <c r="F31" s="219">
        <f t="shared" si="19"/>
        <v>0</v>
      </c>
      <c r="G31" s="219">
        <f t="shared" si="19"/>
        <v>0</v>
      </c>
      <c r="H31" s="219">
        <f t="shared" si="19"/>
        <v>0</v>
      </c>
      <c r="I31" s="219">
        <f t="shared" si="19"/>
        <v>0</v>
      </c>
      <c r="J31" s="219">
        <f t="shared" si="19"/>
        <v>0</v>
      </c>
      <c r="K31" s="219">
        <f t="shared" si="19"/>
        <v>0</v>
      </c>
      <c r="L31" s="219">
        <f t="shared" si="19"/>
        <v>0</v>
      </c>
      <c r="M31" s="219">
        <f t="shared" si="19"/>
        <v>0</v>
      </c>
      <c r="N31" s="219">
        <f t="shared" si="19"/>
        <v>0</v>
      </c>
      <c r="O31" s="219">
        <f t="shared" si="19"/>
        <v>0</v>
      </c>
      <c r="P31" s="219">
        <f t="shared" si="19"/>
        <v>0</v>
      </c>
      <c r="Q31" s="219">
        <f t="shared" si="18"/>
        <v>0</v>
      </c>
      <c r="R31" s="219">
        <f t="shared" si="18"/>
        <v>0</v>
      </c>
      <c r="S31" s="219">
        <f t="shared" ref="S31" si="20">S32+S37</f>
        <v>0</v>
      </c>
      <c r="T31" s="219">
        <f t="shared" si="18"/>
        <v>0</v>
      </c>
      <c r="U31" s="219">
        <f t="shared" si="18"/>
        <v>0</v>
      </c>
      <c r="V31" s="219">
        <f t="shared" si="18"/>
        <v>0</v>
      </c>
      <c r="W31" s="219">
        <f t="shared" si="18"/>
        <v>0</v>
      </c>
      <c r="X31" s="219">
        <f t="shared" si="18"/>
        <v>0</v>
      </c>
      <c r="Y31" s="219">
        <f t="shared" si="18"/>
        <v>0</v>
      </c>
      <c r="Z31" s="219">
        <f t="shared" ref="Z31" si="21">Z32+Z37</f>
        <v>0</v>
      </c>
      <c r="AA31" s="219">
        <f t="shared" si="18"/>
        <v>0</v>
      </c>
      <c r="AB31" s="219">
        <f t="shared" si="18"/>
        <v>0</v>
      </c>
      <c r="AC31" s="219">
        <f t="shared" si="18"/>
        <v>0</v>
      </c>
      <c r="AD31" s="219">
        <f t="shared" si="18"/>
        <v>0</v>
      </c>
    </row>
    <row r="32" spans="1:30" ht="13.2" x14ac:dyDescent="0.25">
      <c r="A32" s="220" t="s">
        <v>21</v>
      </c>
      <c r="B32" s="221" t="s">
        <v>68</v>
      </c>
      <c r="C32" s="222">
        <f t="shared" ref="C32:AD32" si="22">SUM(C33:C35)</f>
        <v>0</v>
      </c>
      <c r="D32" s="222">
        <f t="shared" ref="D32:P32" si="23">SUM(D33:D35)</f>
        <v>0</v>
      </c>
      <c r="E32" s="222">
        <f t="shared" si="23"/>
        <v>0</v>
      </c>
      <c r="F32" s="222">
        <f t="shared" si="23"/>
        <v>0</v>
      </c>
      <c r="G32" s="222">
        <f t="shared" si="23"/>
        <v>0</v>
      </c>
      <c r="H32" s="222">
        <f t="shared" si="23"/>
        <v>0</v>
      </c>
      <c r="I32" s="222">
        <f t="shared" si="23"/>
        <v>0</v>
      </c>
      <c r="J32" s="222">
        <f t="shared" si="23"/>
        <v>0</v>
      </c>
      <c r="K32" s="222">
        <f t="shared" si="23"/>
        <v>0</v>
      </c>
      <c r="L32" s="222">
        <f t="shared" si="23"/>
        <v>0</v>
      </c>
      <c r="M32" s="222">
        <f t="shared" si="23"/>
        <v>0</v>
      </c>
      <c r="N32" s="222">
        <f t="shared" si="23"/>
        <v>0</v>
      </c>
      <c r="O32" s="222">
        <f t="shared" si="23"/>
        <v>0</v>
      </c>
      <c r="P32" s="222">
        <f t="shared" si="23"/>
        <v>0</v>
      </c>
      <c r="Q32" s="222">
        <f t="shared" si="22"/>
        <v>0</v>
      </c>
      <c r="R32" s="222">
        <f t="shared" si="22"/>
        <v>0</v>
      </c>
      <c r="S32" s="222">
        <f t="shared" ref="S32" si="24">SUM(S33:S35)</f>
        <v>0</v>
      </c>
      <c r="T32" s="222">
        <f t="shared" si="22"/>
        <v>0</v>
      </c>
      <c r="U32" s="222">
        <f t="shared" si="22"/>
        <v>0</v>
      </c>
      <c r="V32" s="222">
        <f t="shared" si="22"/>
        <v>0</v>
      </c>
      <c r="W32" s="222">
        <f t="shared" si="22"/>
        <v>0</v>
      </c>
      <c r="X32" s="222">
        <f t="shared" si="22"/>
        <v>0</v>
      </c>
      <c r="Y32" s="222">
        <f t="shared" si="22"/>
        <v>0</v>
      </c>
      <c r="Z32" s="222">
        <f t="shared" ref="Z32" si="25">SUM(Z33:Z35)</f>
        <v>0</v>
      </c>
      <c r="AA32" s="222">
        <f t="shared" si="22"/>
        <v>0</v>
      </c>
      <c r="AB32" s="222">
        <f t="shared" si="22"/>
        <v>0</v>
      </c>
      <c r="AC32" s="222">
        <f t="shared" si="22"/>
        <v>0</v>
      </c>
      <c r="AD32" s="222">
        <f t="shared" si="22"/>
        <v>0</v>
      </c>
    </row>
    <row r="33" spans="1:30" s="197" customFormat="1" ht="13.2" x14ac:dyDescent="0.25">
      <c r="A33" s="223">
        <v>31</v>
      </c>
      <c r="B33" s="332" t="s">
        <v>207</v>
      </c>
      <c r="C33" s="224">
        <f>'E3i2-Plan rash. i izd'!C62</f>
        <v>0</v>
      </c>
      <c r="D33" s="224">
        <f>'E3i2-Plan rash. i izd'!D62</f>
        <v>0</v>
      </c>
      <c r="E33" s="224">
        <f>'E3i2-Plan rash. i izd'!E62</f>
        <v>0</v>
      </c>
      <c r="F33" s="224">
        <f>'E3i2-Plan rash. i izd'!F62</f>
        <v>0</v>
      </c>
      <c r="G33" s="224">
        <f>'E3i2-Plan rash. i izd'!G62</f>
        <v>0</v>
      </c>
      <c r="H33" s="224">
        <f>'E3i2-Plan rash. i izd'!H62</f>
        <v>0</v>
      </c>
      <c r="I33" s="224">
        <f>'E3i2-Plan rash. i izd'!I62</f>
        <v>0</v>
      </c>
      <c r="J33" s="224">
        <f>'E3i2-Plan rash. i izd'!J62</f>
        <v>0</v>
      </c>
      <c r="K33" s="224">
        <f>'E3i2-Plan rash. i izd'!K62</f>
        <v>0</v>
      </c>
      <c r="L33" s="224">
        <f>'E3i2-Plan rash. i izd'!L62</f>
        <v>0</v>
      </c>
      <c r="M33" s="224">
        <f>'E3i2-Plan rash. i izd'!M62</f>
        <v>0</v>
      </c>
      <c r="N33" s="224">
        <f>'E3i2-Plan rash. i izd'!N62</f>
        <v>0</v>
      </c>
      <c r="O33" s="224">
        <f>'E3i2-Plan rash. i izd'!O62</f>
        <v>0</v>
      </c>
      <c r="P33" s="224">
        <f>'E3i2-Plan rash. i izd'!P62</f>
        <v>0</v>
      </c>
      <c r="Q33" s="224">
        <f>'E3i2-Plan rash. i izd'!Q62</f>
        <v>0</v>
      </c>
      <c r="R33" s="224">
        <f>'E3i2-Plan rash. i izd'!R62</f>
        <v>0</v>
      </c>
      <c r="S33" s="224">
        <f>'E3i2-Plan rash. i izd'!S62</f>
        <v>0</v>
      </c>
      <c r="T33" s="224">
        <f>'E3i2-Plan rash. i izd'!T62</f>
        <v>0</v>
      </c>
      <c r="U33" s="224">
        <f>'E3i2-Plan rash. i izd'!U62</f>
        <v>0</v>
      </c>
      <c r="V33" s="224">
        <f>'E3i2-Plan rash. i izd'!V62</f>
        <v>0</v>
      </c>
      <c r="W33" s="224">
        <f>'E3i2-Plan rash. i izd'!W62</f>
        <v>0</v>
      </c>
      <c r="X33" s="224">
        <f>'E3i2-Plan rash. i izd'!X62</f>
        <v>0</v>
      </c>
      <c r="Y33" s="224">
        <f>'E3i2-Plan rash. i izd'!Y62</f>
        <v>0</v>
      </c>
      <c r="Z33" s="224">
        <f>'E3i2-Plan rash. i izd'!Z62</f>
        <v>0</v>
      </c>
      <c r="AA33" s="224">
        <f>'E3i2-Plan rash. i izd'!AA62</f>
        <v>0</v>
      </c>
      <c r="AB33" s="224">
        <f>'E3i2-Plan rash. i izd'!AB62</f>
        <v>0</v>
      </c>
      <c r="AC33" s="224">
        <f>'E3i2-Plan rash. i izd'!AC62</f>
        <v>0</v>
      </c>
      <c r="AD33" s="224">
        <f>'E3i2-Plan rash. i izd'!AD62</f>
        <v>0</v>
      </c>
    </row>
    <row r="34" spans="1:30" s="197" customFormat="1" ht="13.2" x14ac:dyDescent="0.25">
      <c r="A34" s="223">
        <v>32</v>
      </c>
      <c r="B34" s="332" t="s">
        <v>220</v>
      </c>
      <c r="C34" s="224">
        <f>'E3i2-Plan rash. i izd'!C66</f>
        <v>0</v>
      </c>
      <c r="D34" s="224">
        <f>'E3i2-Plan rash. i izd'!D66</f>
        <v>0</v>
      </c>
      <c r="E34" s="224">
        <f>'E3i2-Plan rash. i izd'!E66</f>
        <v>0</v>
      </c>
      <c r="F34" s="224">
        <f>'E3i2-Plan rash. i izd'!F66</f>
        <v>0</v>
      </c>
      <c r="G34" s="224">
        <f>'E3i2-Plan rash. i izd'!G66</f>
        <v>0</v>
      </c>
      <c r="H34" s="224">
        <f>'E3i2-Plan rash. i izd'!H66</f>
        <v>0</v>
      </c>
      <c r="I34" s="224">
        <f>'E3i2-Plan rash. i izd'!I66</f>
        <v>0</v>
      </c>
      <c r="J34" s="224">
        <f>'E3i2-Plan rash. i izd'!J66</f>
        <v>0</v>
      </c>
      <c r="K34" s="224">
        <f>'E3i2-Plan rash. i izd'!K66</f>
        <v>0</v>
      </c>
      <c r="L34" s="224">
        <f>'E3i2-Plan rash. i izd'!L66</f>
        <v>0</v>
      </c>
      <c r="M34" s="224">
        <f>'E3i2-Plan rash. i izd'!M66</f>
        <v>0</v>
      </c>
      <c r="N34" s="224">
        <f>'E3i2-Plan rash. i izd'!N66</f>
        <v>0</v>
      </c>
      <c r="O34" s="224">
        <f>'E3i2-Plan rash. i izd'!O66</f>
        <v>0</v>
      </c>
      <c r="P34" s="224">
        <f>'E3i2-Plan rash. i izd'!P66</f>
        <v>0</v>
      </c>
      <c r="Q34" s="224">
        <f>'E3i2-Plan rash. i izd'!Q66</f>
        <v>0</v>
      </c>
      <c r="R34" s="224">
        <f>'E3i2-Plan rash. i izd'!R66</f>
        <v>0</v>
      </c>
      <c r="S34" s="224">
        <f>'E3i2-Plan rash. i izd'!S66</f>
        <v>0</v>
      </c>
      <c r="T34" s="224">
        <f>'E3i2-Plan rash. i izd'!T66</f>
        <v>0</v>
      </c>
      <c r="U34" s="224">
        <f>'E3i2-Plan rash. i izd'!U66</f>
        <v>0</v>
      </c>
      <c r="V34" s="224">
        <f>'E3i2-Plan rash. i izd'!V66</f>
        <v>0</v>
      </c>
      <c r="W34" s="224">
        <f>'E3i2-Plan rash. i izd'!W66</f>
        <v>0</v>
      </c>
      <c r="X34" s="224">
        <f>'E3i2-Plan rash. i izd'!X66</f>
        <v>0</v>
      </c>
      <c r="Y34" s="224">
        <f>'E3i2-Plan rash. i izd'!Y66</f>
        <v>0</v>
      </c>
      <c r="Z34" s="224">
        <f>'E3i2-Plan rash. i izd'!Z66</f>
        <v>0</v>
      </c>
      <c r="AA34" s="224">
        <f>'E3i2-Plan rash. i izd'!AA66</f>
        <v>0</v>
      </c>
      <c r="AB34" s="224">
        <f>'E3i2-Plan rash. i izd'!AB66</f>
        <v>0</v>
      </c>
      <c r="AC34" s="224">
        <f>'E3i2-Plan rash. i izd'!AC66</f>
        <v>0</v>
      </c>
      <c r="AD34" s="224">
        <f>'E3i2-Plan rash. i izd'!AD66</f>
        <v>0</v>
      </c>
    </row>
    <row r="35" spans="1:30" s="197" customFormat="1" ht="26.4" x14ac:dyDescent="0.25">
      <c r="A35" s="223">
        <v>42</v>
      </c>
      <c r="B35" s="332" t="s">
        <v>428</v>
      </c>
      <c r="C35" s="224">
        <f>'E3i2-Plan rash. i izd'!C55</f>
        <v>0</v>
      </c>
      <c r="D35" s="224">
        <f>'E3i2-Plan rash. i izd'!D55</f>
        <v>0</v>
      </c>
      <c r="E35" s="224">
        <f>'E3i2-Plan rash. i izd'!E55</f>
        <v>0</v>
      </c>
      <c r="F35" s="224">
        <f>'E3i2-Plan rash. i izd'!F55</f>
        <v>0</v>
      </c>
      <c r="G35" s="224">
        <f>'E3i2-Plan rash. i izd'!G55</f>
        <v>0</v>
      </c>
      <c r="H35" s="224">
        <f>'E3i2-Plan rash. i izd'!H55</f>
        <v>0</v>
      </c>
      <c r="I35" s="224">
        <f>'E3i2-Plan rash. i izd'!I55</f>
        <v>0</v>
      </c>
      <c r="J35" s="224">
        <f>'E3i2-Plan rash. i izd'!J55</f>
        <v>0</v>
      </c>
      <c r="K35" s="224">
        <f>'E3i2-Plan rash. i izd'!K55</f>
        <v>0</v>
      </c>
      <c r="L35" s="224">
        <f>'E3i2-Plan rash. i izd'!L55</f>
        <v>0</v>
      </c>
      <c r="M35" s="224">
        <f>'E3i2-Plan rash. i izd'!M55</f>
        <v>0</v>
      </c>
      <c r="N35" s="224">
        <f>'E3i2-Plan rash. i izd'!N55</f>
        <v>0</v>
      </c>
      <c r="O35" s="224">
        <f>'E3i2-Plan rash. i izd'!O55</f>
        <v>0</v>
      </c>
      <c r="P35" s="224">
        <f>'E3i2-Plan rash. i izd'!P55</f>
        <v>0</v>
      </c>
      <c r="Q35" s="224">
        <f>'E3i2-Plan rash. i izd'!Q67</f>
        <v>0</v>
      </c>
      <c r="R35" s="224">
        <f>'E3i2-Plan rash. i izd'!R67</f>
        <v>0</v>
      </c>
      <c r="S35" s="224">
        <f>'E3i2-Plan rash. i izd'!S67</f>
        <v>0</v>
      </c>
      <c r="T35" s="224">
        <f>'E3i2-Plan rash. i izd'!T67</f>
        <v>0</v>
      </c>
      <c r="U35" s="224">
        <f>'E3i2-Plan rash. i izd'!U67</f>
        <v>0</v>
      </c>
      <c r="V35" s="224">
        <f>'E3i2-Plan rash. i izd'!V67</f>
        <v>0</v>
      </c>
      <c r="W35" s="224">
        <f>'E3i2-Plan rash. i izd'!W67</f>
        <v>0</v>
      </c>
      <c r="X35" s="224">
        <f>'E3i2-Plan rash. i izd'!X67</f>
        <v>0</v>
      </c>
      <c r="Y35" s="224">
        <f>'E3i2-Plan rash. i izd'!Y67</f>
        <v>0</v>
      </c>
      <c r="Z35" s="224">
        <f>'E3i2-Plan rash. i izd'!Z67</f>
        <v>0</v>
      </c>
      <c r="AA35" s="224">
        <f>'E3i2-Plan rash. i izd'!AA67</f>
        <v>0</v>
      </c>
      <c r="AB35" s="224">
        <f>'E3i2-Plan rash. i izd'!AB67</f>
        <v>0</v>
      </c>
      <c r="AC35" s="224">
        <f>'E3i2-Plan rash. i izd'!AC67</f>
        <v>0</v>
      </c>
      <c r="AD35" s="224">
        <f>'E3i2-Plan rash. i izd'!AD67</f>
        <v>0</v>
      </c>
    </row>
    <row r="36" spans="1:30" s="197" customFormat="1" ht="13.2" x14ac:dyDescent="0.25">
      <c r="A36" s="225"/>
      <c r="B36" s="226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8"/>
      <c r="R36" s="228"/>
      <c r="S36" s="228"/>
      <c r="T36" s="228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</row>
    <row r="37" spans="1:30" ht="26.4" x14ac:dyDescent="0.25">
      <c r="A37" s="220" t="s">
        <v>21</v>
      </c>
      <c r="B37" s="221" t="s">
        <v>72</v>
      </c>
      <c r="C37" s="222">
        <f t="shared" ref="C37:AD37" si="26">SUM(C38:C39)</f>
        <v>0</v>
      </c>
      <c r="D37" s="222">
        <f t="shared" si="26"/>
        <v>0</v>
      </c>
      <c r="E37" s="222"/>
      <c r="F37" s="222">
        <f t="shared" si="26"/>
        <v>0</v>
      </c>
      <c r="G37" s="222">
        <f t="shared" si="26"/>
        <v>0</v>
      </c>
      <c r="H37" s="222">
        <f t="shared" si="26"/>
        <v>0</v>
      </c>
      <c r="I37" s="222">
        <f t="shared" si="26"/>
        <v>0</v>
      </c>
      <c r="J37" s="222">
        <f t="shared" si="26"/>
        <v>0</v>
      </c>
      <c r="K37" s="222">
        <f t="shared" si="26"/>
        <v>0</v>
      </c>
      <c r="L37" s="222">
        <f t="shared" ref="L37" si="27">SUM(L38:L39)</f>
        <v>0</v>
      </c>
      <c r="M37" s="222">
        <f t="shared" si="26"/>
        <v>0</v>
      </c>
      <c r="N37" s="222">
        <f t="shared" si="26"/>
        <v>0</v>
      </c>
      <c r="O37" s="222">
        <f t="shared" si="26"/>
        <v>0</v>
      </c>
      <c r="P37" s="222">
        <f t="shared" si="26"/>
        <v>0</v>
      </c>
      <c r="Q37" s="222">
        <f t="shared" si="26"/>
        <v>0</v>
      </c>
      <c r="R37" s="222">
        <f t="shared" si="26"/>
        <v>0</v>
      </c>
      <c r="S37" s="222">
        <f t="shared" ref="S37" si="28">SUM(S38:S39)</f>
        <v>0</v>
      </c>
      <c r="T37" s="222">
        <f t="shared" si="26"/>
        <v>0</v>
      </c>
      <c r="U37" s="222">
        <f t="shared" si="26"/>
        <v>0</v>
      </c>
      <c r="V37" s="222">
        <f t="shared" si="26"/>
        <v>0</v>
      </c>
      <c r="W37" s="222">
        <f t="shared" si="26"/>
        <v>0</v>
      </c>
      <c r="X37" s="222">
        <f t="shared" si="26"/>
        <v>0</v>
      </c>
      <c r="Y37" s="222">
        <f t="shared" si="26"/>
        <v>0</v>
      </c>
      <c r="Z37" s="222">
        <f t="shared" ref="Z37" si="29">SUM(Z38:Z39)</f>
        <v>0</v>
      </c>
      <c r="AA37" s="222">
        <f t="shared" si="26"/>
        <v>0</v>
      </c>
      <c r="AB37" s="222">
        <f t="shared" si="26"/>
        <v>0</v>
      </c>
      <c r="AC37" s="222">
        <f t="shared" si="26"/>
        <v>0</v>
      </c>
      <c r="AD37" s="222">
        <f t="shared" si="26"/>
        <v>0</v>
      </c>
    </row>
    <row r="38" spans="1:30" ht="13.2" x14ac:dyDescent="0.25">
      <c r="A38" s="223">
        <v>31</v>
      </c>
      <c r="B38" s="332" t="s">
        <v>207</v>
      </c>
      <c r="C38" s="224">
        <f>'E4-Plan rash. 22-izdat- izvor.'!R218</f>
        <v>0</v>
      </c>
      <c r="D38" s="224">
        <f>'E4-Plan rash. 22-izdat- izvor.'!S218</f>
        <v>0</v>
      </c>
      <c r="E38" s="224"/>
      <c r="F38" s="224">
        <f>'E4-Plan rash. 22-izdat- izvor.'!U218</f>
        <v>0</v>
      </c>
      <c r="G38" s="224">
        <f>'E4-Plan rash. 22-izdat- izvor.'!V218</f>
        <v>0</v>
      </c>
      <c r="H38" s="224">
        <f>'E4-Plan rash. 22-izdat- izvor.'!W218</f>
        <v>0</v>
      </c>
      <c r="I38" s="224">
        <f>'E4-Plan rash. 22-izdat- izvor.'!X218</f>
        <v>0</v>
      </c>
      <c r="J38" s="224">
        <f>'E4-Plan rash. 22-izdat- izvor.'!Y218</f>
        <v>0</v>
      </c>
      <c r="K38" s="224">
        <f>'E4-Plan rash. 22-izdat- izvor.'!Z218</f>
        <v>0</v>
      </c>
      <c r="L38" s="224">
        <f>'E4-Plan rash. 22-izdat- izvor.'!AA218</f>
        <v>0</v>
      </c>
      <c r="M38" s="224">
        <f>'E4-Plan rash. 22-izdat- izvor.'!AB218</f>
        <v>0</v>
      </c>
      <c r="N38" s="224">
        <f>'E4-Plan rash. 22-izdat- izvor.'!AC218</f>
        <v>0</v>
      </c>
      <c r="O38" s="224">
        <f>'E4-Plan rash. 22-izdat- izvor.'!AD218</f>
        <v>0</v>
      </c>
      <c r="P38" s="224">
        <f>'E4-Plan rash. 22-izdat- izvor.'!AE218</f>
        <v>0</v>
      </c>
      <c r="Q38" s="224">
        <f>'E4-Plan rash. 22-izdat- izvor.'!AF218</f>
        <v>0</v>
      </c>
      <c r="R38" s="224">
        <f>'E4-Plan rash. 22-izdat- izvor.'!AG218</f>
        <v>0</v>
      </c>
      <c r="S38" s="224">
        <f>'E4-Plan rash. 22-izdat- izvor.'!AH218</f>
        <v>0</v>
      </c>
      <c r="T38" s="224">
        <f>'E4-Plan rash. 22-izdat- izvor.'!AI218</f>
        <v>0</v>
      </c>
      <c r="U38" s="224">
        <f>'E4-Plan rash. 22-izdat- izvor.'!AJ218</f>
        <v>0</v>
      </c>
      <c r="V38" s="224">
        <f>'E4-Plan rash. 22-izdat- izvor.'!AK218</f>
        <v>0</v>
      </c>
      <c r="W38" s="224">
        <f>'E4-Plan rash. 22-izdat- izvor.'!AL218</f>
        <v>0</v>
      </c>
      <c r="X38" s="224">
        <f>'E4-Plan rash. 22-izdat- izvor.'!AM218</f>
        <v>0</v>
      </c>
      <c r="Y38" s="224">
        <f>'E4-Plan rash. 22-izdat- izvor.'!AN218</f>
        <v>0</v>
      </c>
      <c r="Z38" s="224">
        <f>'E4-Plan rash. 22-izdat- izvor.'!AO218</f>
        <v>0</v>
      </c>
      <c r="AA38" s="224">
        <f>'E4-Plan rash. 22-izdat- izvor.'!AO218</f>
        <v>0</v>
      </c>
      <c r="AB38" s="224">
        <f>'E4-Plan rash. 22-izdat- izvor.'!AP218</f>
        <v>0</v>
      </c>
      <c r="AC38" s="224">
        <f>'E4-Plan rash. 22-izdat- izvor.'!AQ218</f>
        <v>0</v>
      </c>
      <c r="AD38" s="224">
        <f>'E4-Plan rash. 22-izdat- izvor.'!AR218</f>
        <v>0</v>
      </c>
    </row>
    <row r="39" spans="1:30" ht="13.2" x14ac:dyDescent="0.25">
      <c r="A39" s="223">
        <v>32</v>
      </c>
      <c r="B39" s="332" t="s">
        <v>220</v>
      </c>
      <c r="C39" s="224">
        <f>'E4-Plan rash. 22-izdat- izvor.'!R220</f>
        <v>0</v>
      </c>
      <c r="D39" s="224">
        <f>'E4-Plan rash. 22-izdat- izvor.'!S220</f>
        <v>0</v>
      </c>
      <c r="E39" s="224"/>
      <c r="F39" s="224">
        <f>'E4-Plan rash. 22-izdat- izvor.'!U220</f>
        <v>0</v>
      </c>
      <c r="G39" s="224">
        <f>'E4-Plan rash. 22-izdat- izvor.'!V220</f>
        <v>0</v>
      </c>
      <c r="H39" s="224">
        <f>'E4-Plan rash. 22-izdat- izvor.'!W220</f>
        <v>0</v>
      </c>
      <c r="I39" s="224">
        <f>'E4-Plan rash. 22-izdat- izvor.'!X220</f>
        <v>0</v>
      </c>
      <c r="J39" s="224">
        <f>'E4-Plan rash. 22-izdat- izvor.'!Y220</f>
        <v>0</v>
      </c>
      <c r="K39" s="224">
        <f>'E4-Plan rash. 22-izdat- izvor.'!Z220</f>
        <v>0</v>
      </c>
      <c r="L39" s="224">
        <f>'E4-Plan rash. 22-izdat- izvor.'!AA220</f>
        <v>0</v>
      </c>
      <c r="M39" s="224">
        <f>'E4-Plan rash. 22-izdat- izvor.'!AB220</f>
        <v>0</v>
      </c>
      <c r="N39" s="224">
        <f>'E4-Plan rash. 22-izdat- izvor.'!AC220</f>
        <v>0</v>
      </c>
      <c r="O39" s="224">
        <f>'E4-Plan rash. 22-izdat- izvor.'!AD220</f>
        <v>0</v>
      </c>
      <c r="P39" s="224">
        <f>'E4-Plan rash. 22-izdat- izvor.'!AE220</f>
        <v>0</v>
      </c>
      <c r="Q39" s="224">
        <f>'E4-Plan rash. 22-izdat- izvor.'!AF220</f>
        <v>0</v>
      </c>
      <c r="R39" s="224">
        <f>'E4-Plan rash. 22-izdat- izvor.'!AG220</f>
        <v>0</v>
      </c>
      <c r="S39" s="224">
        <f>'E4-Plan rash. 22-izdat- izvor.'!AH220</f>
        <v>0</v>
      </c>
      <c r="T39" s="224">
        <f>'E4-Plan rash. 22-izdat- izvor.'!AI220</f>
        <v>0</v>
      </c>
      <c r="U39" s="224">
        <f>'E4-Plan rash. 22-izdat- izvor.'!AJ220</f>
        <v>0</v>
      </c>
      <c r="V39" s="224">
        <f>'E4-Plan rash. 22-izdat- izvor.'!AK220</f>
        <v>0</v>
      </c>
      <c r="W39" s="224">
        <f>'E4-Plan rash. 22-izdat- izvor.'!AL220</f>
        <v>0</v>
      </c>
      <c r="X39" s="224">
        <f>'E4-Plan rash. 22-izdat- izvor.'!AM220</f>
        <v>0</v>
      </c>
      <c r="Y39" s="224">
        <f>'E4-Plan rash. 22-izdat- izvor.'!AN220</f>
        <v>0</v>
      </c>
      <c r="Z39" s="224">
        <f>'E4-Plan rash. 22-izdat- izvor.'!AO220</f>
        <v>0</v>
      </c>
      <c r="AA39" s="224">
        <f>'E4-Plan rash. 22-izdat- izvor.'!AO220</f>
        <v>0</v>
      </c>
      <c r="AB39" s="224">
        <f>'E4-Plan rash. 22-izdat- izvor.'!AP220</f>
        <v>0</v>
      </c>
      <c r="AC39" s="224">
        <f>'E4-Plan rash. 22-izdat- izvor.'!AQ220</f>
        <v>0</v>
      </c>
      <c r="AD39" s="224">
        <f>'E4-Plan rash. 22-izdat- izvor.'!AR220</f>
        <v>0</v>
      </c>
    </row>
    <row r="40" spans="1:30" ht="13.2" x14ac:dyDescent="0.25">
      <c r="A40" s="225"/>
      <c r="B40" s="226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8"/>
      <c r="R40" s="228"/>
      <c r="S40" s="228"/>
      <c r="T40" s="228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</row>
    <row r="41" spans="1:30" ht="39.6" x14ac:dyDescent="0.25">
      <c r="A41" s="217" t="s">
        <v>19</v>
      </c>
      <c r="B41" s="218" t="s">
        <v>73</v>
      </c>
      <c r="C41" s="177">
        <f>C42+C48</f>
        <v>5281425</v>
      </c>
      <c r="D41" s="177">
        <f>D42+D48</f>
        <v>0</v>
      </c>
      <c r="E41" s="177"/>
      <c r="F41" s="177">
        <f t="shared" ref="F41:P41" si="30">F42++F48</f>
        <v>4500000</v>
      </c>
      <c r="G41" s="177">
        <f t="shared" si="30"/>
        <v>0</v>
      </c>
      <c r="H41" s="177">
        <f t="shared" si="30"/>
        <v>0</v>
      </c>
      <c r="I41" s="177">
        <f t="shared" si="30"/>
        <v>681425</v>
      </c>
      <c r="J41" s="177">
        <f t="shared" si="30"/>
        <v>0</v>
      </c>
      <c r="K41" s="177">
        <f t="shared" si="30"/>
        <v>0</v>
      </c>
      <c r="L41" s="177">
        <f t="shared" ref="L41" si="31">L42++L48</f>
        <v>0</v>
      </c>
      <c r="M41" s="177">
        <f t="shared" si="30"/>
        <v>0</v>
      </c>
      <c r="N41" s="177">
        <f t="shared" si="30"/>
        <v>100000</v>
      </c>
      <c r="O41" s="177">
        <f t="shared" si="30"/>
        <v>0</v>
      </c>
      <c r="P41" s="177">
        <f t="shared" si="30"/>
        <v>0</v>
      </c>
      <c r="Q41" s="177">
        <f>Q42+Q48</f>
        <v>5241425</v>
      </c>
      <c r="R41" s="177">
        <f>R42+R48</f>
        <v>0</v>
      </c>
      <c r="S41" s="177">
        <f>S42+S48</f>
        <v>0</v>
      </c>
      <c r="T41" s="177">
        <f t="shared" ref="T41:AD41" si="32">T42++T48</f>
        <v>4500000</v>
      </c>
      <c r="U41" s="177">
        <f t="shared" si="32"/>
        <v>0</v>
      </c>
      <c r="V41" s="177">
        <f t="shared" si="32"/>
        <v>0</v>
      </c>
      <c r="W41" s="177">
        <f t="shared" si="32"/>
        <v>641425</v>
      </c>
      <c r="X41" s="177">
        <f t="shared" si="32"/>
        <v>0</v>
      </c>
      <c r="Y41" s="177">
        <f t="shared" si="32"/>
        <v>0</v>
      </c>
      <c r="Z41" s="177">
        <f t="shared" ref="Z41" si="33">Z42++Z48</f>
        <v>0</v>
      </c>
      <c r="AA41" s="177">
        <f t="shared" si="32"/>
        <v>0</v>
      </c>
      <c r="AB41" s="177">
        <f t="shared" si="32"/>
        <v>100000</v>
      </c>
      <c r="AC41" s="177">
        <f t="shared" si="32"/>
        <v>0</v>
      </c>
      <c r="AD41" s="177">
        <f t="shared" si="32"/>
        <v>0</v>
      </c>
    </row>
    <row r="42" spans="1:30" ht="26.4" x14ac:dyDescent="0.25">
      <c r="A42" s="220" t="s">
        <v>74</v>
      </c>
      <c r="B42" s="221" t="s">
        <v>87</v>
      </c>
      <c r="C42" s="173">
        <f>SUM(C43:C46)</f>
        <v>2468925</v>
      </c>
      <c r="D42" s="173">
        <f t="shared" ref="D42:AD42" si="34">SUM(D43:D47)</f>
        <v>0</v>
      </c>
      <c r="E42" s="173"/>
      <c r="F42" s="173">
        <f>SUM(F43:F46)</f>
        <v>1687500</v>
      </c>
      <c r="G42" s="173">
        <f t="shared" si="34"/>
        <v>0</v>
      </c>
      <c r="H42" s="173">
        <f t="shared" si="34"/>
        <v>0</v>
      </c>
      <c r="I42" s="173">
        <f t="shared" si="34"/>
        <v>681425</v>
      </c>
      <c r="J42" s="173">
        <f t="shared" si="34"/>
        <v>0</v>
      </c>
      <c r="K42" s="173">
        <f t="shared" si="34"/>
        <v>0</v>
      </c>
      <c r="L42" s="173">
        <f t="shared" ref="L42" si="35">SUM(L43:L47)</f>
        <v>0</v>
      </c>
      <c r="M42" s="173">
        <f t="shared" si="34"/>
        <v>0</v>
      </c>
      <c r="N42" s="173">
        <f t="shared" si="34"/>
        <v>100000</v>
      </c>
      <c r="O42" s="173">
        <f t="shared" si="34"/>
        <v>0</v>
      </c>
      <c r="P42" s="173">
        <f t="shared" si="34"/>
        <v>0</v>
      </c>
      <c r="Q42" s="173">
        <f>SUM(Q43:Q46)</f>
        <v>2991425</v>
      </c>
      <c r="R42" s="173">
        <f t="shared" si="34"/>
        <v>0</v>
      </c>
      <c r="S42" s="173">
        <f t="shared" ref="S42" si="36">SUM(S43:S47)</f>
        <v>0</v>
      </c>
      <c r="T42" s="173">
        <f>SUM(T43:T46)</f>
        <v>2250000</v>
      </c>
      <c r="U42" s="173">
        <f t="shared" si="34"/>
        <v>0</v>
      </c>
      <c r="V42" s="173">
        <f t="shared" si="34"/>
        <v>0</v>
      </c>
      <c r="W42" s="173">
        <f t="shared" si="34"/>
        <v>641425</v>
      </c>
      <c r="X42" s="173">
        <f t="shared" si="34"/>
        <v>0</v>
      </c>
      <c r="Y42" s="173">
        <f t="shared" si="34"/>
        <v>0</v>
      </c>
      <c r="Z42" s="173">
        <f t="shared" ref="Z42" si="37">SUM(Z43:Z47)</f>
        <v>0</v>
      </c>
      <c r="AA42" s="173">
        <f t="shared" si="34"/>
        <v>0</v>
      </c>
      <c r="AB42" s="173">
        <f t="shared" si="34"/>
        <v>100000</v>
      </c>
      <c r="AC42" s="173">
        <f t="shared" si="34"/>
        <v>0</v>
      </c>
      <c r="AD42" s="173">
        <f t="shared" si="34"/>
        <v>0</v>
      </c>
    </row>
    <row r="43" spans="1:30" ht="26.4" x14ac:dyDescent="0.25">
      <c r="A43" s="223">
        <v>32</v>
      </c>
      <c r="B43" s="215" t="s">
        <v>386</v>
      </c>
      <c r="C43" s="224">
        <f>'E3i2-Plan rash. i izd'!C79</f>
        <v>2091425</v>
      </c>
      <c r="D43" s="224">
        <f>'E3i2-Plan rash. i izd'!D79</f>
        <v>0</v>
      </c>
      <c r="E43" s="224"/>
      <c r="F43" s="224">
        <f>'E3i2-Plan rash. i izd'!F79</f>
        <v>1310000</v>
      </c>
      <c r="G43" s="224">
        <f>'E3i2-Plan rash. i izd'!G79</f>
        <v>0</v>
      </c>
      <c r="H43" s="224">
        <f>'E3i2-Plan rash. i izd'!H79</f>
        <v>0</v>
      </c>
      <c r="I43" s="224">
        <f>'E3i2-Plan rash. i izd'!I79</f>
        <v>681425</v>
      </c>
      <c r="J43" s="224">
        <f>'E3i2-Plan rash. i izd'!J79</f>
        <v>0</v>
      </c>
      <c r="K43" s="224">
        <f>'E3i2-Plan rash. i izd'!K79</f>
        <v>0</v>
      </c>
      <c r="L43" s="224">
        <f>'E3i2-Plan rash. i izd'!L79</f>
        <v>0</v>
      </c>
      <c r="M43" s="224">
        <f>'E3i2-Plan rash. i izd'!M79</f>
        <v>0</v>
      </c>
      <c r="N43" s="224">
        <f>'E3i2-Plan rash. i izd'!N79</f>
        <v>100000</v>
      </c>
      <c r="O43" s="224">
        <f>'E3i2-Plan rash. i izd'!O79</f>
        <v>0</v>
      </c>
      <c r="P43" s="224">
        <f>'E3i2-Plan rash. i izd'!P79</f>
        <v>0</v>
      </c>
      <c r="Q43" s="224">
        <f>'E3i2-Plan rash. i izd'!Q79</f>
        <v>2091425</v>
      </c>
      <c r="R43" s="224">
        <f>'E3i2-Plan rash. i izd'!R79</f>
        <v>0</v>
      </c>
      <c r="S43" s="224">
        <f>'E3i2-Plan rash. i izd'!S79</f>
        <v>0</v>
      </c>
      <c r="T43" s="224">
        <f>'E3i2-Plan rash. i izd'!T79</f>
        <v>1350000</v>
      </c>
      <c r="U43" s="224">
        <f>'E3i2-Plan rash. i izd'!U79</f>
        <v>0</v>
      </c>
      <c r="V43" s="224">
        <f>'E3i2-Plan rash. i izd'!V79</f>
        <v>0</v>
      </c>
      <c r="W43" s="224">
        <f>'E3i2-Plan rash. i izd'!W79</f>
        <v>641425</v>
      </c>
      <c r="X43" s="224">
        <f>'E3i2-Plan rash. i izd'!X79</f>
        <v>0</v>
      </c>
      <c r="Y43" s="224">
        <f>'E3i2-Plan rash. i izd'!Y79</f>
        <v>0</v>
      </c>
      <c r="Z43" s="224">
        <f>'E3i2-Plan rash. i izd'!Z79</f>
        <v>0</v>
      </c>
      <c r="AA43" s="224">
        <f>'E3i2-Plan rash. i izd'!AA79</f>
        <v>0</v>
      </c>
      <c r="AB43" s="224">
        <f>'E3i2-Plan rash. i izd'!AB79</f>
        <v>100000</v>
      </c>
      <c r="AC43" s="224">
        <f>'E3i2-Plan rash. i izd'!AC79</f>
        <v>0</v>
      </c>
      <c r="AD43" s="224">
        <f>'E3i2-Plan rash. i izd'!AD79</f>
        <v>0</v>
      </c>
    </row>
    <row r="44" spans="1:30" ht="39.6" x14ac:dyDescent="0.25">
      <c r="A44" s="223">
        <v>41</v>
      </c>
      <c r="B44" s="332" t="s">
        <v>429</v>
      </c>
      <c r="C44" s="224">
        <f>'E3i2-Plan rash. i izd'!C80</f>
        <v>0</v>
      </c>
      <c r="D44" s="224">
        <f>'E3i2-Plan rash. i izd'!D80</f>
        <v>0</v>
      </c>
      <c r="E44" s="224"/>
      <c r="F44" s="224">
        <f>'E3i2-Plan rash. i izd'!F80</f>
        <v>0</v>
      </c>
      <c r="G44" s="224">
        <f>'E3i2-Plan rash. i izd'!G80</f>
        <v>0</v>
      </c>
      <c r="H44" s="224">
        <f>'E3i2-Plan rash. i izd'!H80</f>
        <v>0</v>
      </c>
      <c r="I44" s="224">
        <f>'E3i2-Plan rash. i izd'!I80</f>
        <v>0</v>
      </c>
      <c r="J44" s="224">
        <f>'E3i2-Plan rash. i izd'!J80</f>
        <v>0</v>
      </c>
      <c r="K44" s="224">
        <f>'E3i2-Plan rash. i izd'!K80</f>
        <v>0</v>
      </c>
      <c r="L44" s="224">
        <f>'E3i2-Plan rash. i izd'!L80</f>
        <v>0</v>
      </c>
      <c r="M44" s="224">
        <f>'E3i2-Plan rash. i izd'!M80</f>
        <v>0</v>
      </c>
      <c r="N44" s="224">
        <f>'E3i2-Plan rash. i izd'!N80</f>
        <v>0</v>
      </c>
      <c r="O44" s="224">
        <f>'E3i2-Plan rash. i izd'!O80</f>
        <v>0</v>
      </c>
      <c r="P44" s="224">
        <f>'E3i2-Plan rash. i izd'!P80</f>
        <v>0</v>
      </c>
      <c r="Q44" s="224">
        <f>'E3i2-Plan rash. i izd'!Q80</f>
        <v>0</v>
      </c>
      <c r="R44" s="224">
        <f>'E3i2-Plan rash. i izd'!R80</f>
        <v>0</v>
      </c>
      <c r="S44" s="224">
        <f>'E3i2-Plan rash. i izd'!S80</f>
        <v>0</v>
      </c>
      <c r="T44" s="224">
        <f>'E3i2-Plan rash. i izd'!T80</f>
        <v>0</v>
      </c>
      <c r="U44" s="224">
        <f>'E3i2-Plan rash. i izd'!U80</f>
        <v>0</v>
      </c>
      <c r="V44" s="224">
        <f>'E3i2-Plan rash. i izd'!V80</f>
        <v>0</v>
      </c>
      <c r="W44" s="224">
        <f>'E3i2-Plan rash. i izd'!W80</f>
        <v>0</v>
      </c>
      <c r="X44" s="224">
        <f>'E3i2-Plan rash. i izd'!X80</f>
        <v>0</v>
      </c>
      <c r="Y44" s="224">
        <f>'E3i2-Plan rash. i izd'!Y80</f>
        <v>0</v>
      </c>
      <c r="Z44" s="224">
        <f>'E3i2-Plan rash. i izd'!Z80</f>
        <v>0</v>
      </c>
      <c r="AA44" s="224">
        <f>'E3i2-Plan rash. i izd'!AA80</f>
        <v>0</v>
      </c>
      <c r="AB44" s="224">
        <f>'E3i2-Plan rash. i izd'!AB80</f>
        <v>0</v>
      </c>
      <c r="AC44" s="224">
        <f>'E3i2-Plan rash. i izd'!AC80</f>
        <v>0</v>
      </c>
      <c r="AD44" s="224">
        <f>'E3i2-Plan rash. i izd'!AD80</f>
        <v>0</v>
      </c>
    </row>
    <row r="45" spans="1:30" ht="26.4" x14ac:dyDescent="0.25">
      <c r="A45" s="223">
        <v>42</v>
      </c>
      <c r="B45" s="332" t="s">
        <v>428</v>
      </c>
      <c r="C45" s="224">
        <f>'E3i2-Plan rash. i izd'!C84</f>
        <v>377500</v>
      </c>
      <c r="D45" s="224">
        <f>'E3i2-Plan rash. i izd'!D84</f>
        <v>0</v>
      </c>
      <c r="E45" s="224"/>
      <c r="F45" s="224">
        <f>'E3i2-Plan rash. i izd'!F84</f>
        <v>377500</v>
      </c>
      <c r="G45" s="224">
        <f>'E3i2-Plan rash. i izd'!G84</f>
        <v>0</v>
      </c>
      <c r="H45" s="224">
        <f>'E3i2-Plan rash. i izd'!H84</f>
        <v>0</v>
      </c>
      <c r="I45" s="224">
        <f>'E3i2-Plan rash. i izd'!I84</f>
        <v>0</v>
      </c>
      <c r="J45" s="224">
        <f>'E3i2-Plan rash. i izd'!J84</f>
        <v>0</v>
      </c>
      <c r="K45" s="224">
        <f>'E3i2-Plan rash. i izd'!K84</f>
        <v>0</v>
      </c>
      <c r="L45" s="224">
        <f>'E3i2-Plan rash. i izd'!L84</f>
        <v>0</v>
      </c>
      <c r="M45" s="224">
        <f>'E3i2-Plan rash. i izd'!M84</f>
        <v>0</v>
      </c>
      <c r="N45" s="224">
        <f>'E3i2-Plan rash. i izd'!N84</f>
        <v>0</v>
      </c>
      <c r="O45" s="224">
        <f>'E3i2-Plan rash. i izd'!O84</f>
        <v>0</v>
      </c>
      <c r="P45" s="224">
        <f>'E3i2-Plan rash. i izd'!P84</f>
        <v>0</v>
      </c>
      <c r="Q45" s="224">
        <f>'E3i2-Plan rash. i izd'!Q84</f>
        <v>900000</v>
      </c>
      <c r="R45" s="224">
        <f>'E3i2-Plan rash. i izd'!R84</f>
        <v>0</v>
      </c>
      <c r="S45" s="224">
        <f>'E3i2-Plan rash. i izd'!S84</f>
        <v>0</v>
      </c>
      <c r="T45" s="224">
        <f>'E3i2-Plan rash. i izd'!T84</f>
        <v>900000</v>
      </c>
      <c r="U45" s="224">
        <f>'E3i2-Plan rash. i izd'!U84</f>
        <v>0</v>
      </c>
      <c r="V45" s="224">
        <f>'E3i2-Plan rash. i izd'!V84</f>
        <v>0</v>
      </c>
      <c r="W45" s="224">
        <f>'E3i2-Plan rash. i izd'!W84</f>
        <v>0</v>
      </c>
      <c r="X45" s="224">
        <f>'E3i2-Plan rash. i izd'!X84</f>
        <v>0</v>
      </c>
      <c r="Y45" s="224">
        <f>'E3i2-Plan rash. i izd'!Y84</f>
        <v>0</v>
      </c>
      <c r="Z45" s="224">
        <f>'E3i2-Plan rash. i izd'!Z84</f>
        <v>0</v>
      </c>
      <c r="AA45" s="224">
        <f>'E3i2-Plan rash. i izd'!AA84</f>
        <v>0</v>
      </c>
      <c r="AB45" s="224">
        <f>'E3i2-Plan rash. i izd'!AB84</f>
        <v>0</v>
      </c>
      <c r="AC45" s="224">
        <f>'E3i2-Plan rash. i izd'!AC84</f>
        <v>0</v>
      </c>
      <c r="AD45" s="224">
        <f>'E3i2-Plan rash. i izd'!AD84</f>
        <v>0</v>
      </c>
    </row>
    <row r="46" spans="1:30" ht="26.4" x14ac:dyDescent="0.25">
      <c r="A46" s="223">
        <v>45</v>
      </c>
      <c r="B46" s="332" t="s">
        <v>355</v>
      </c>
      <c r="C46" s="224">
        <f>'E3i2-Plan rash. i izd'!C85</f>
        <v>0</v>
      </c>
      <c r="D46" s="224">
        <f>'E3i2-Plan rash. i izd'!D85</f>
        <v>0</v>
      </c>
      <c r="E46" s="224"/>
      <c r="F46" s="224">
        <f>'E3i2-Plan rash. i izd'!F85</f>
        <v>0</v>
      </c>
      <c r="G46" s="224">
        <f>'E3i2-Plan rash. i izd'!G85</f>
        <v>0</v>
      </c>
      <c r="H46" s="224">
        <f>'E3i2-Plan rash. i izd'!H85</f>
        <v>0</v>
      </c>
      <c r="I46" s="224">
        <f>'E3i2-Plan rash. i izd'!I85</f>
        <v>0</v>
      </c>
      <c r="J46" s="224">
        <f>'E3i2-Plan rash. i izd'!J85</f>
        <v>0</v>
      </c>
      <c r="K46" s="224">
        <f>'E3i2-Plan rash. i izd'!K85</f>
        <v>0</v>
      </c>
      <c r="L46" s="224">
        <f>'E3i2-Plan rash. i izd'!L85</f>
        <v>0</v>
      </c>
      <c r="M46" s="224">
        <f>'E3i2-Plan rash. i izd'!M85</f>
        <v>0</v>
      </c>
      <c r="N46" s="224">
        <f>'E3i2-Plan rash. i izd'!N85</f>
        <v>0</v>
      </c>
      <c r="O46" s="224">
        <f>'E3i2-Plan rash. i izd'!O85</f>
        <v>0</v>
      </c>
      <c r="P46" s="224">
        <f>'E3i2-Plan rash. i izd'!P85</f>
        <v>0</v>
      </c>
      <c r="Q46" s="224">
        <f>'E3i2-Plan rash. i izd'!Q85</f>
        <v>0</v>
      </c>
      <c r="R46" s="224">
        <f>'E3i2-Plan rash. i izd'!R85</f>
        <v>0</v>
      </c>
      <c r="S46" s="224">
        <f>'E3i2-Plan rash. i izd'!S85</f>
        <v>0</v>
      </c>
      <c r="T46" s="224">
        <f>'E3i2-Plan rash. i izd'!T85</f>
        <v>0</v>
      </c>
      <c r="U46" s="224">
        <f>'E3i2-Plan rash. i izd'!U85</f>
        <v>0</v>
      </c>
      <c r="V46" s="224">
        <f>'E3i2-Plan rash. i izd'!V85</f>
        <v>0</v>
      </c>
      <c r="W46" s="224">
        <f>'E3i2-Plan rash. i izd'!W85</f>
        <v>0</v>
      </c>
      <c r="X46" s="224">
        <f>'E3i2-Plan rash. i izd'!X85</f>
        <v>0</v>
      </c>
      <c r="Y46" s="224">
        <f>'E3i2-Plan rash. i izd'!Y85</f>
        <v>0</v>
      </c>
      <c r="Z46" s="224">
        <f>'E3i2-Plan rash. i izd'!Z85</f>
        <v>0</v>
      </c>
      <c r="AA46" s="224">
        <f>'E3i2-Plan rash. i izd'!AA85</f>
        <v>0</v>
      </c>
      <c r="AB46" s="224">
        <f>'E3i2-Plan rash. i izd'!AB85</f>
        <v>0</v>
      </c>
      <c r="AC46" s="224">
        <f>'E3i2-Plan rash. i izd'!AC85</f>
        <v>0</v>
      </c>
      <c r="AD46" s="224">
        <f>'E3i2-Plan rash. i izd'!AD85</f>
        <v>0</v>
      </c>
    </row>
    <row r="47" spans="1:30" s="197" customFormat="1" ht="13.2" x14ac:dyDescent="0.25">
      <c r="A47" s="220" t="s">
        <v>74</v>
      </c>
      <c r="B47" s="221" t="s">
        <v>88</v>
      </c>
      <c r="C47" s="230">
        <f t="shared" ref="C47:I47" si="38">C48</f>
        <v>2812500</v>
      </c>
      <c r="D47" s="230">
        <f t="shared" si="38"/>
        <v>0</v>
      </c>
      <c r="E47" s="230"/>
      <c r="F47" s="230">
        <f t="shared" si="38"/>
        <v>2812500</v>
      </c>
      <c r="G47" s="230">
        <f t="shared" si="38"/>
        <v>0</v>
      </c>
      <c r="H47" s="230">
        <f t="shared" si="38"/>
        <v>0</v>
      </c>
      <c r="I47" s="230">
        <f t="shared" si="38"/>
        <v>0</v>
      </c>
      <c r="J47" s="230">
        <f>J48</f>
        <v>0</v>
      </c>
      <c r="K47" s="230">
        <f t="shared" ref="K47:AD47" si="39">K48</f>
        <v>0</v>
      </c>
      <c r="L47" s="230">
        <f t="shared" si="39"/>
        <v>0</v>
      </c>
      <c r="M47" s="230">
        <f t="shared" si="39"/>
        <v>0</v>
      </c>
      <c r="N47" s="230">
        <f t="shared" si="39"/>
        <v>0</v>
      </c>
      <c r="O47" s="230">
        <f t="shared" si="39"/>
        <v>0</v>
      </c>
      <c r="P47" s="230">
        <f t="shared" si="39"/>
        <v>0</v>
      </c>
      <c r="Q47" s="230">
        <f t="shared" si="39"/>
        <v>2250000</v>
      </c>
      <c r="R47" s="230">
        <f t="shared" si="39"/>
        <v>0</v>
      </c>
      <c r="S47" s="230">
        <f t="shared" si="39"/>
        <v>0</v>
      </c>
      <c r="T47" s="230">
        <f t="shared" si="39"/>
        <v>2250000</v>
      </c>
      <c r="U47" s="230">
        <f t="shared" si="39"/>
        <v>0</v>
      </c>
      <c r="V47" s="230">
        <f t="shared" si="39"/>
        <v>0</v>
      </c>
      <c r="W47" s="230">
        <f t="shared" si="39"/>
        <v>0</v>
      </c>
      <c r="X47" s="230">
        <f>X48</f>
        <v>0</v>
      </c>
      <c r="Y47" s="230">
        <f t="shared" si="39"/>
        <v>0</v>
      </c>
      <c r="Z47" s="230">
        <f t="shared" si="39"/>
        <v>0</v>
      </c>
      <c r="AA47" s="230">
        <f t="shared" si="39"/>
        <v>0</v>
      </c>
      <c r="AB47" s="230">
        <f t="shared" si="39"/>
        <v>0</v>
      </c>
      <c r="AC47" s="230">
        <f t="shared" si="39"/>
        <v>0</v>
      </c>
      <c r="AD47" s="230">
        <f t="shared" si="39"/>
        <v>0</v>
      </c>
    </row>
    <row r="48" spans="1:30" ht="26.4" x14ac:dyDescent="0.25">
      <c r="A48" s="231">
        <v>42</v>
      </c>
      <c r="B48" s="332" t="s">
        <v>428</v>
      </c>
      <c r="C48" s="224">
        <f>'E3i2-Plan rash. i izd'!C87</f>
        <v>2812500</v>
      </c>
      <c r="D48" s="224">
        <f>'E3i2-Plan rash. i izd'!D87</f>
        <v>0</v>
      </c>
      <c r="E48" s="224"/>
      <c r="F48" s="224">
        <f>'E3i2-Plan rash. i izd'!F87</f>
        <v>2812500</v>
      </c>
      <c r="G48" s="224">
        <f>'E3i2-Plan rash. i izd'!G87</f>
        <v>0</v>
      </c>
      <c r="H48" s="224">
        <f>'E3i2-Plan rash. i izd'!H87</f>
        <v>0</v>
      </c>
      <c r="I48" s="224">
        <f>'E3i2-Plan rash. i izd'!I87</f>
        <v>0</v>
      </c>
      <c r="J48" s="224">
        <f>'E3i2-Plan rash. i izd'!J87</f>
        <v>0</v>
      </c>
      <c r="K48" s="224">
        <f>'E3i2-Plan rash. i izd'!K87</f>
        <v>0</v>
      </c>
      <c r="L48" s="224">
        <f>'E3i2-Plan rash. i izd'!L87</f>
        <v>0</v>
      </c>
      <c r="M48" s="224">
        <f>'E3i2-Plan rash. i izd'!M87</f>
        <v>0</v>
      </c>
      <c r="N48" s="224">
        <f>'E3i2-Plan rash. i izd'!N87</f>
        <v>0</v>
      </c>
      <c r="O48" s="224">
        <f>'E3i2-Plan rash. i izd'!O87</f>
        <v>0</v>
      </c>
      <c r="P48" s="224">
        <f>'E3i2-Plan rash. i izd'!P87</f>
        <v>0</v>
      </c>
      <c r="Q48" s="233">
        <f>'E4-Plan rash. 22-izdat- izvor.'!AF262</f>
        <v>2250000</v>
      </c>
      <c r="R48" s="233">
        <f>'E4-Plan rash. 22-izdat- izvor.'!AG262</f>
        <v>0</v>
      </c>
      <c r="S48" s="233">
        <f>'E4-Plan rash. 22-izdat- izvor.'!AH262</f>
        <v>0</v>
      </c>
      <c r="T48" s="233">
        <f>'E4-Plan rash. 22-izdat- izvor.'!AI262</f>
        <v>2250000</v>
      </c>
      <c r="U48" s="233">
        <f>'E4-Plan rash. 22-izdat- izvor.'!AJ262</f>
        <v>0</v>
      </c>
      <c r="V48" s="233">
        <f>'E4-Plan rash. 22-izdat- izvor.'!AK262</f>
        <v>0</v>
      </c>
      <c r="W48" s="233">
        <f>'E4-Plan rash. 22-izdat- izvor.'!AL262</f>
        <v>0</v>
      </c>
      <c r="X48" s="233">
        <f>'E4-Plan rash. 22-izdat- izvor.'!AM262</f>
        <v>0</v>
      </c>
      <c r="Y48" s="233">
        <f>'E4-Plan rash. 22-izdat- izvor.'!AN262</f>
        <v>0</v>
      </c>
      <c r="Z48" s="233">
        <f>'E4-Plan rash. 22-izdat- izvor.'!AO262</f>
        <v>0</v>
      </c>
      <c r="AA48" s="233">
        <f>'E4-Plan rash. 22-izdat- izvor.'!AO262</f>
        <v>0</v>
      </c>
      <c r="AB48" s="233">
        <f>'E4-Plan rash. 22-izdat- izvor.'!AP262</f>
        <v>0</v>
      </c>
      <c r="AC48" s="233">
        <f>'E4-Plan rash. 22-izdat- izvor.'!AQ262</f>
        <v>0</v>
      </c>
      <c r="AD48" s="233">
        <f>'E4-Plan rash. 22-izdat- izvor.'!AR262</f>
        <v>0</v>
      </c>
    </row>
    <row r="49" spans="1:30" ht="13.8" thickBot="1" x14ac:dyDescent="0.3">
      <c r="A49" s="234"/>
      <c r="B49" s="235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28"/>
      <c r="R49" s="228"/>
      <c r="S49" s="228"/>
      <c r="T49" s="228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</row>
    <row r="50" spans="1:30" ht="13.8" thickBot="1" x14ac:dyDescent="0.3">
      <c r="A50" s="237"/>
      <c r="B50" s="238" t="s">
        <v>90</v>
      </c>
      <c r="C50" s="239">
        <f t="shared" ref="C50:AD50" si="40">C7+C31+C41</f>
        <v>71148571</v>
      </c>
      <c r="D50" s="239">
        <f t="shared" si="40"/>
        <v>4500000</v>
      </c>
      <c r="E50" s="239">
        <f t="shared" si="40"/>
        <v>0</v>
      </c>
      <c r="F50" s="239">
        <f t="shared" si="40"/>
        <v>4500000</v>
      </c>
      <c r="G50" s="239">
        <f t="shared" si="40"/>
        <v>300000</v>
      </c>
      <c r="H50" s="239">
        <f t="shared" si="40"/>
        <v>0</v>
      </c>
      <c r="I50" s="239">
        <f t="shared" si="40"/>
        <v>5921350</v>
      </c>
      <c r="J50" s="239">
        <f t="shared" si="40"/>
        <v>50658550</v>
      </c>
      <c r="K50" s="239">
        <f t="shared" si="40"/>
        <v>4149490</v>
      </c>
      <c r="L50" s="239">
        <f t="shared" si="40"/>
        <v>1019181</v>
      </c>
      <c r="M50" s="239">
        <f t="shared" si="40"/>
        <v>0</v>
      </c>
      <c r="N50" s="239">
        <f t="shared" si="40"/>
        <v>100000</v>
      </c>
      <c r="O50" s="239">
        <f t="shared" si="40"/>
        <v>0</v>
      </c>
      <c r="P50" s="239">
        <f t="shared" si="40"/>
        <v>0</v>
      </c>
      <c r="Q50" s="239">
        <f t="shared" si="40"/>
        <v>66820390</v>
      </c>
      <c r="R50" s="239">
        <f t="shared" si="40"/>
        <v>5000000</v>
      </c>
      <c r="S50" s="239">
        <f t="shared" si="40"/>
        <v>0</v>
      </c>
      <c r="T50" s="239">
        <f t="shared" si="40"/>
        <v>4500000</v>
      </c>
      <c r="U50" s="239">
        <f t="shared" si="40"/>
        <v>300000</v>
      </c>
      <c r="V50" s="239">
        <f t="shared" si="40"/>
        <v>0</v>
      </c>
      <c r="W50" s="239">
        <f t="shared" si="40"/>
        <v>5916350</v>
      </c>
      <c r="X50" s="239">
        <f t="shared" si="40"/>
        <v>50658550</v>
      </c>
      <c r="Y50" s="239">
        <f t="shared" si="40"/>
        <v>345490</v>
      </c>
      <c r="Z50" s="239">
        <f t="shared" si="40"/>
        <v>0</v>
      </c>
      <c r="AA50" s="239">
        <f t="shared" si="40"/>
        <v>0</v>
      </c>
      <c r="AB50" s="239">
        <f t="shared" si="40"/>
        <v>100000</v>
      </c>
      <c r="AC50" s="239">
        <f t="shared" si="40"/>
        <v>0</v>
      </c>
      <c r="AD50" s="239">
        <f t="shared" si="40"/>
        <v>0</v>
      </c>
    </row>
    <row r="51" spans="1:30" x14ac:dyDescent="0.25">
      <c r="C51" s="436">
        <f>SUM(D50:P50)</f>
        <v>71148571</v>
      </c>
      <c r="Q51" s="437">
        <f>SUM(R50:AD50)</f>
        <v>66820390</v>
      </c>
    </row>
  </sheetData>
  <mergeCells count="3">
    <mergeCell ref="A1:P1"/>
    <mergeCell ref="D3:F3"/>
    <mergeCell ref="R3:T3"/>
  </mergeCells>
  <printOptions horizontalCentered="1"/>
  <pageMargins left="0.19685039370078741" right="0.19685039370078741" top="0.43307086614173229" bottom="0.39370078740157483" header="0.51181102362204722" footer="0.19685039370078741"/>
  <pageSetup paperSize="9" scale="85" firstPageNumber="3" orientation="landscape" useFirstPageNumber="1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240"/>
  <sheetViews>
    <sheetView zoomScaleNormal="100" workbookViewId="0">
      <pane xSplit="2" ySplit="4" topLeftCell="C53" activePane="bottomRight" state="frozen"/>
      <selection pane="topRight" activeCell="W1" sqref="W1"/>
      <selection pane="bottomLeft" activeCell="A149" sqref="A149"/>
      <selection pane="bottomRight" activeCell="C3" sqref="C3"/>
    </sheetView>
  </sheetViews>
  <sheetFormatPr defaultColWidth="8.88671875" defaultRowHeight="12.6" x14ac:dyDescent="0.25"/>
  <cols>
    <col min="1" max="1" width="6.33203125" style="325" customWidth="1"/>
    <col min="2" max="2" width="29.6640625" style="330" customWidth="1"/>
    <col min="3" max="3" width="12.88671875" style="328" customWidth="1"/>
    <col min="4" max="4" width="11.88671875" style="328" customWidth="1"/>
    <col min="5" max="5" width="12.109375" style="328" customWidth="1"/>
    <col min="6" max="6" width="11.88671875" style="328" customWidth="1"/>
    <col min="7" max="7" width="12" style="328" customWidth="1"/>
    <col min="8" max="8" width="13.33203125" style="328" hidden="1" customWidth="1"/>
    <col min="9" max="9" width="12.44140625" style="328" hidden="1" customWidth="1"/>
    <col min="10" max="10" width="13" style="328" hidden="1" customWidth="1"/>
    <col min="11" max="11" width="11.5546875" style="328" hidden="1" customWidth="1"/>
    <col min="12" max="12" width="11.33203125" style="328" hidden="1" customWidth="1"/>
    <col min="13" max="13" width="9.6640625" style="328" hidden="1" customWidth="1"/>
    <col min="14" max="14" width="11.6640625" style="328" hidden="1" customWidth="1"/>
    <col min="15" max="15" width="14.44140625" style="328" hidden="1" customWidth="1"/>
    <col min="16" max="16" width="12.6640625" style="328" hidden="1" customWidth="1"/>
    <col min="17" max="17" width="8.6640625" style="328" hidden="1" customWidth="1"/>
    <col min="18" max="18" width="10.88671875" style="328" hidden="1" customWidth="1"/>
    <col min="19" max="19" width="7.6640625" style="328" hidden="1" customWidth="1"/>
    <col min="20" max="20" width="10.6640625" style="328" hidden="1" customWidth="1"/>
    <col min="21" max="21" width="13.44140625" style="328" hidden="1" customWidth="1"/>
    <col min="22" max="22" width="12.109375" style="328" hidden="1" customWidth="1"/>
    <col min="23" max="23" width="12.5546875" style="328" hidden="1" customWidth="1"/>
    <col min="24" max="24" width="12.44140625" style="328" hidden="1" customWidth="1"/>
    <col min="25" max="25" width="11.33203125" style="328" hidden="1" customWidth="1"/>
    <col min="26" max="26" width="10.33203125" style="328" hidden="1" customWidth="1"/>
    <col min="27" max="27" width="12.109375" style="328" hidden="1" customWidth="1"/>
    <col min="28" max="28" width="13" style="328" hidden="1" customWidth="1"/>
    <col min="29" max="29" width="12.109375" style="328" hidden="1" customWidth="1"/>
    <col min="30" max="30" width="9.109375" style="328" hidden="1" customWidth="1"/>
    <col min="31" max="31" width="11.5546875" style="328" hidden="1" customWidth="1"/>
    <col min="32" max="32" width="7.88671875" style="268" hidden="1" customWidth="1"/>
    <col min="33" max="33" width="9" style="268" hidden="1" customWidth="1"/>
    <col min="34" max="16384" width="8.88671875" style="268"/>
  </cols>
  <sheetData>
    <row r="1" spans="1:33" ht="24" customHeight="1" x14ac:dyDescent="0.25">
      <c r="A1" s="657" t="s">
        <v>13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</row>
    <row r="2" spans="1:33" s="269" customFormat="1" ht="16.2" thickBot="1" x14ac:dyDescent="0.3">
      <c r="A2" s="267"/>
      <c r="B2" s="45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</row>
    <row r="3" spans="1:33" s="276" customFormat="1" ht="66.75" customHeight="1" thickBot="1" x14ac:dyDescent="0.3">
      <c r="A3" s="270" t="s">
        <v>14</v>
      </c>
      <c r="B3" s="271" t="s">
        <v>15</v>
      </c>
      <c r="C3" s="167" t="s">
        <v>468</v>
      </c>
      <c r="D3" s="677" t="s">
        <v>470</v>
      </c>
      <c r="E3" s="659"/>
      <c r="F3" s="659"/>
      <c r="G3" s="454"/>
      <c r="H3" s="421" t="s">
        <v>420</v>
      </c>
      <c r="I3" s="660" t="s">
        <v>4</v>
      </c>
      <c r="J3" s="661"/>
      <c r="K3" s="455"/>
      <c r="L3" s="455"/>
      <c r="M3" s="426"/>
      <c r="N3" s="422" t="s">
        <v>5</v>
      </c>
      <c r="O3" s="273" t="s">
        <v>6</v>
      </c>
      <c r="P3" s="273" t="s">
        <v>7</v>
      </c>
      <c r="Q3" s="273" t="s">
        <v>16</v>
      </c>
      <c r="R3" s="273" t="s">
        <v>8</v>
      </c>
      <c r="S3" s="273" t="s">
        <v>9</v>
      </c>
      <c r="T3" s="273" t="s">
        <v>403</v>
      </c>
      <c r="U3" s="427" t="s">
        <v>439</v>
      </c>
      <c r="V3" s="662" t="s">
        <v>4</v>
      </c>
      <c r="W3" s="663"/>
      <c r="X3" s="456"/>
      <c r="Y3" s="456"/>
      <c r="Z3" s="430"/>
      <c r="AA3" s="428" t="s">
        <v>5</v>
      </c>
      <c r="AB3" s="274" t="s">
        <v>6</v>
      </c>
      <c r="AC3" s="274" t="s">
        <v>7</v>
      </c>
      <c r="AD3" s="274" t="s">
        <v>16</v>
      </c>
      <c r="AE3" s="274" t="s">
        <v>8</v>
      </c>
      <c r="AF3" s="275" t="s">
        <v>9</v>
      </c>
      <c r="AG3" s="275" t="s">
        <v>403</v>
      </c>
    </row>
    <row r="4" spans="1:33" ht="44.1" customHeight="1" thickBot="1" x14ac:dyDescent="0.3">
      <c r="A4" s="277"/>
      <c r="B4" s="278"/>
      <c r="C4" s="279"/>
      <c r="D4" s="418" t="s">
        <v>462</v>
      </c>
      <c r="E4" s="418" t="s">
        <v>463</v>
      </c>
      <c r="F4" s="372" t="s">
        <v>464</v>
      </c>
      <c r="G4" s="371" t="s">
        <v>465</v>
      </c>
      <c r="H4" s="279"/>
      <c r="I4" s="423" t="s">
        <v>10</v>
      </c>
      <c r="J4" s="418" t="s">
        <v>434</v>
      </c>
      <c r="K4" s="372" t="s">
        <v>421</v>
      </c>
      <c r="L4" s="373" t="s">
        <v>381</v>
      </c>
      <c r="M4" s="373" t="s">
        <v>442</v>
      </c>
      <c r="N4" s="282">
        <v>3211</v>
      </c>
      <c r="O4" s="281" t="s">
        <v>11</v>
      </c>
      <c r="P4" s="282">
        <v>5211</v>
      </c>
      <c r="Q4" s="282">
        <v>6211</v>
      </c>
      <c r="R4" s="282">
        <v>7311</v>
      </c>
      <c r="S4" s="282">
        <v>8311</v>
      </c>
      <c r="T4" s="282">
        <v>922</v>
      </c>
      <c r="U4" s="279"/>
      <c r="V4" s="423" t="s">
        <v>10</v>
      </c>
      <c r="W4" s="418" t="s">
        <v>434</v>
      </c>
      <c r="X4" s="372" t="s">
        <v>419</v>
      </c>
      <c r="Y4" s="373" t="s">
        <v>382</v>
      </c>
      <c r="Z4" s="424" t="s">
        <v>443</v>
      </c>
      <c r="AA4" s="282">
        <v>3211</v>
      </c>
      <c r="AB4" s="281" t="s">
        <v>11</v>
      </c>
      <c r="AC4" s="282">
        <v>5211</v>
      </c>
      <c r="AD4" s="282">
        <v>6211</v>
      </c>
      <c r="AE4" s="282">
        <v>7311</v>
      </c>
      <c r="AF4" s="282">
        <v>8311</v>
      </c>
      <c r="AG4" s="282">
        <v>922</v>
      </c>
    </row>
    <row r="5" spans="1:33" s="276" customFormat="1" ht="27.6" customHeight="1" x14ac:dyDescent="0.25">
      <c r="A5" s="283"/>
      <c r="B5" s="284" t="s">
        <v>18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</row>
    <row r="6" spans="1:33" ht="13.2" x14ac:dyDescent="0.25">
      <c r="A6" s="286"/>
      <c r="B6" s="287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</row>
    <row r="7" spans="1:33" s="276" customFormat="1" ht="39.6" x14ac:dyDescent="0.25">
      <c r="A7" s="289" t="s">
        <v>19</v>
      </c>
      <c r="B7" s="290" t="s">
        <v>20</v>
      </c>
      <c r="C7" s="291">
        <f t="shared" ref="C7:J7" si="0">C8+C90+C128</f>
        <v>60000</v>
      </c>
      <c r="D7" s="291">
        <f t="shared" si="0"/>
        <v>0</v>
      </c>
      <c r="E7" s="291">
        <f t="shared" si="0"/>
        <v>60000</v>
      </c>
      <c r="F7" s="291">
        <f t="shared" si="0"/>
        <v>0</v>
      </c>
      <c r="G7" s="291">
        <f t="shared" si="0"/>
        <v>0</v>
      </c>
      <c r="H7" s="291">
        <f t="shared" si="0"/>
        <v>54947777</v>
      </c>
      <c r="I7" s="291">
        <f t="shared" si="0"/>
        <v>1189000</v>
      </c>
      <c r="J7" s="291">
        <f t="shared" si="0"/>
        <v>1700000</v>
      </c>
      <c r="K7" s="291">
        <f>K8+K90</f>
        <v>0</v>
      </c>
      <c r="L7" s="291">
        <f>L8+L90</f>
        <v>0</v>
      </c>
      <c r="M7" s="291">
        <f>M8+M90+M128</f>
        <v>0</v>
      </c>
      <c r="N7" s="291">
        <f>N8+N90+N128</f>
        <v>3913210</v>
      </c>
      <c r="O7" s="291">
        <f>O8+O90+O128</f>
        <v>47063962</v>
      </c>
      <c r="P7" s="291">
        <f>P8+P90+P128</f>
        <v>1081605</v>
      </c>
      <c r="Q7" s="291">
        <f>Q8+Q90</f>
        <v>0</v>
      </c>
      <c r="R7" s="291">
        <f>R8+R90+R128</f>
        <v>0</v>
      </c>
      <c r="S7" s="291">
        <f>S8+S90</f>
        <v>0</v>
      </c>
      <c r="T7" s="291">
        <f>T8+T90</f>
        <v>0</v>
      </c>
      <c r="U7" s="291">
        <f t="shared" ref="U7:AG7" si="1">U8+U90+U128</f>
        <v>55181284</v>
      </c>
      <c r="V7" s="291">
        <f t="shared" si="1"/>
        <v>2259000</v>
      </c>
      <c r="W7" s="291">
        <f t="shared" si="1"/>
        <v>1700000</v>
      </c>
      <c r="X7" s="291">
        <f t="shared" si="1"/>
        <v>0</v>
      </c>
      <c r="Y7" s="291">
        <f t="shared" si="1"/>
        <v>0</v>
      </c>
      <c r="Z7" s="291">
        <f t="shared" si="1"/>
        <v>0</v>
      </c>
      <c r="AA7" s="291">
        <f t="shared" si="1"/>
        <v>3073210</v>
      </c>
      <c r="AB7" s="291">
        <f t="shared" si="1"/>
        <v>47063962</v>
      </c>
      <c r="AC7" s="291">
        <f t="shared" si="1"/>
        <v>1085112</v>
      </c>
      <c r="AD7" s="291">
        <f t="shared" si="1"/>
        <v>0</v>
      </c>
      <c r="AE7" s="291">
        <f t="shared" si="1"/>
        <v>0</v>
      </c>
      <c r="AF7" s="291">
        <f t="shared" si="1"/>
        <v>0</v>
      </c>
      <c r="AG7" s="291">
        <f t="shared" si="1"/>
        <v>0</v>
      </c>
    </row>
    <row r="8" spans="1:33" ht="28.5" customHeight="1" x14ac:dyDescent="0.25">
      <c r="A8" s="292" t="s">
        <v>21</v>
      </c>
      <c r="B8" s="293" t="s">
        <v>22</v>
      </c>
      <c r="C8" s="294">
        <f>C11+C13+C16+C21+C28+C38+C40+C48+C52+C54+C56</f>
        <v>60000</v>
      </c>
      <c r="D8" s="294">
        <f t="shared" ref="D8:G8" si="2">D11+D13+D16+D21+D28+D38+D40+D48+D52+D54+D56</f>
        <v>0</v>
      </c>
      <c r="E8" s="294">
        <f t="shared" si="2"/>
        <v>60000</v>
      </c>
      <c r="F8" s="294">
        <f t="shared" si="2"/>
        <v>0</v>
      </c>
      <c r="G8" s="294">
        <f t="shared" si="2"/>
        <v>0</v>
      </c>
      <c r="H8" s="294">
        <f>H11+H13+H16+H21+H28+H38+H40+H48+H52+H56</f>
        <v>53096853</v>
      </c>
      <c r="I8" s="294">
        <f>I11+I13+I16+I21+I28+I38+I40+I48+I56</f>
        <v>689000</v>
      </c>
      <c r="J8" s="294">
        <f t="shared" ref="J8" si="3">J11+J13+J16+J21+J28+J38+J40+J48+J52+J54+J56</f>
        <v>1700000</v>
      </c>
      <c r="K8" s="294">
        <f>K11+K13+K16+K21+K28+K38+K40+K48+K56</f>
        <v>0</v>
      </c>
      <c r="L8" s="294">
        <f>L11+L13+L16+L21+L28+L38+L40+L48+L56</f>
        <v>0</v>
      </c>
      <c r="M8" s="294">
        <f>M11+M13+M16+M21+M28+M38+M40+M48+M56</f>
        <v>0</v>
      </c>
      <c r="N8" s="294">
        <f>N11+N13+N16+N21+N28+N38+N40+N48+N52+N56</f>
        <v>3523891</v>
      </c>
      <c r="O8" s="294">
        <f>O11+O13+O16+O21+O28+O38+O40+O48+O52+O56</f>
        <v>47063962</v>
      </c>
      <c r="P8" s="294">
        <f>P11+P13+P16+P21+P28+P38+P40+P48+P56</f>
        <v>120000</v>
      </c>
      <c r="Q8" s="294">
        <f>Q11+Q13+Q16+Q21+Q28+Q38+Q40+Q48+Q56</f>
        <v>0</v>
      </c>
      <c r="R8" s="294">
        <f>R11+R13+R16+R21+R28+R38+R40+R48+R56</f>
        <v>0</v>
      </c>
      <c r="S8" s="294">
        <f>S11+S13+S16+S21+S28+S38+S40+S48+S56</f>
        <v>0</v>
      </c>
      <c r="T8" s="294">
        <f>T11+T13+T16+T21+T28+T38+T40+T48+T52+T56</f>
        <v>0</v>
      </c>
      <c r="U8" s="294">
        <f>U11+U13+U16+U21+U28+U38+U40+U48+U52+U56</f>
        <v>53326853</v>
      </c>
      <c r="V8" s="294">
        <f>V11+V13+V16+V21+V28+V38+V40+V48+V52+V56</f>
        <v>1759000</v>
      </c>
      <c r="W8" s="294">
        <f>W11+W13+W16+W21+W28+W38+W40+W48+W52+W56</f>
        <v>1700000</v>
      </c>
      <c r="X8" s="294">
        <f>X11+X13+X16+X21+X28+X38+X40+X48+X56</f>
        <v>0</v>
      </c>
      <c r="Y8" s="294">
        <f>Y11+Y13+Y16+Y21+Y28+Y38+Y40+Y48+Y56</f>
        <v>0</v>
      </c>
      <c r="Z8" s="294">
        <f>Z11+Z13+Z16+Z21+Z28+Z38+Z40+Z48+Z52+Z56</f>
        <v>0</v>
      </c>
      <c r="AA8" s="294">
        <f>AA11+AA13+AA16+AA21+AA28+AA38+AA40+AA48+AA52+AA56</f>
        <v>2683891</v>
      </c>
      <c r="AB8" s="294">
        <f>AB11+AB13+AB16+AB21+AB28+AB38+AB40+AB48+AB52+AB56</f>
        <v>47063962</v>
      </c>
      <c r="AC8" s="294">
        <f>AC11+AC13+AC16+AC21+AC28+AC38+AC40+AC48+AC52+AC56</f>
        <v>120000</v>
      </c>
      <c r="AD8" s="294">
        <f>AD11+AD13+AD16+AD21+AD28+AD38+AD40+AD48+AD56</f>
        <v>0</v>
      </c>
      <c r="AE8" s="294">
        <f>AE11+AE13+AE16+AE21+AE28+AE38+AE40+AE48+AE56</f>
        <v>0</v>
      </c>
      <c r="AF8" s="294">
        <f>AF11+AF13+AF16+AF21+AF28+AF38+AF40+AF48+AF56</f>
        <v>0</v>
      </c>
      <c r="AG8" s="294">
        <f>AG11+AG13+AG16+AG21+AG28+AG38+AG40+AG48+AG52+AG56</f>
        <v>0</v>
      </c>
    </row>
    <row r="9" spans="1:33" ht="13.2" x14ac:dyDescent="0.25">
      <c r="A9" s="295">
        <v>3111</v>
      </c>
      <c r="B9" s="287" t="s">
        <v>23</v>
      </c>
      <c r="C9" s="387">
        <f>SUM(D9:G9)</f>
        <v>0</v>
      </c>
      <c r="D9" s="387"/>
      <c r="E9" s="387"/>
      <c r="F9" s="387"/>
      <c r="G9" s="387"/>
      <c r="H9" s="296">
        <f>SUM(I9:T9)</f>
        <v>37131522</v>
      </c>
      <c r="I9" s="296">
        <v>428000</v>
      </c>
      <c r="J9" s="387">
        <v>1140000</v>
      </c>
      <c r="K9" s="296"/>
      <c r="L9" s="296"/>
      <c r="M9" s="296"/>
      <c r="N9" s="296">
        <v>855791</v>
      </c>
      <c r="O9" s="296">
        <v>34707731</v>
      </c>
      <c r="P9" s="296"/>
      <c r="Q9" s="296"/>
      <c r="R9" s="296"/>
      <c r="S9" s="296"/>
      <c r="T9" s="296"/>
      <c r="U9" s="296">
        <f>SUM(V9:AG9)</f>
        <v>37333003</v>
      </c>
      <c r="V9" s="296">
        <v>679000</v>
      </c>
      <c r="W9" s="296">
        <v>1140000</v>
      </c>
      <c r="X9" s="296"/>
      <c r="Y9" s="296"/>
      <c r="Z9" s="296"/>
      <c r="AA9" s="296">
        <v>555791</v>
      </c>
      <c r="AB9" s="296">
        <v>34958212</v>
      </c>
      <c r="AC9" s="296"/>
      <c r="AD9" s="296"/>
      <c r="AE9" s="296"/>
      <c r="AF9" s="296"/>
      <c r="AG9" s="296"/>
    </row>
    <row r="10" spans="1:33" ht="13.2" x14ac:dyDescent="0.25">
      <c r="A10" s="295">
        <v>3113</v>
      </c>
      <c r="B10" s="287" t="s">
        <v>212</v>
      </c>
      <c r="C10" s="387">
        <f>SUM(D10:G10)</f>
        <v>0</v>
      </c>
      <c r="D10" s="387"/>
      <c r="E10" s="387"/>
      <c r="F10" s="387"/>
      <c r="G10" s="387"/>
      <c r="H10" s="296">
        <f>SUM(I10:T10)</f>
        <v>2196935</v>
      </c>
      <c r="I10" s="296"/>
      <c r="J10" s="387"/>
      <c r="K10" s="296"/>
      <c r="L10" s="296"/>
      <c r="M10" s="296"/>
      <c r="N10" s="296">
        <v>457053</v>
      </c>
      <c r="O10" s="296">
        <v>1739882</v>
      </c>
      <c r="P10" s="296"/>
      <c r="Q10" s="296"/>
      <c r="R10" s="296"/>
      <c r="S10" s="296"/>
      <c r="T10" s="296"/>
      <c r="U10" s="296">
        <f>SUM(V10:AG10)</f>
        <v>2196935</v>
      </c>
      <c r="V10" s="296"/>
      <c r="W10" s="296"/>
      <c r="X10" s="296"/>
      <c r="Y10" s="296"/>
      <c r="Z10" s="296"/>
      <c r="AA10" s="296">
        <v>257053</v>
      </c>
      <c r="AB10" s="296">
        <v>1939882</v>
      </c>
      <c r="AC10" s="296"/>
      <c r="AD10" s="296"/>
      <c r="AE10" s="296"/>
      <c r="AF10" s="296"/>
      <c r="AG10" s="296"/>
    </row>
    <row r="11" spans="1:33" ht="13.2" x14ac:dyDescent="0.25">
      <c r="A11" s="286">
        <v>311</v>
      </c>
      <c r="B11" s="297"/>
      <c r="C11" s="388">
        <f>SUM(D11:G11)</f>
        <v>0</v>
      </c>
      <c r="D11" s="388">
        <f t="shared" ref="D11:G11" si="4">SUM(D9)</f>
        <v>0</v>
      </c>
      <c r="E11" s="388">
        <f t="shared" ref="E11" si="5">SUM(E9)</f>
        <v>0</v>
      </c>
      <c r="F11" s="388">
        <f t="shared" si="4"/>
        <v>0</v>
      </c>
      <c r="G11" s="388">
        <f t="shared" si="4"/>
        <v>0</v>
      </c>
      <c r="H11" s="298">
        <f>SUM(I11:T11)</f>
        <v>39328457</v>
      </c>
      <c r="I11" s="298">
        <f t="shared" ref="I11:M11" si="6">SUM(I9)</f>
        <v>428000</v>
      </c>
      <c r="J11" s="388">
        <f t="shared" ref="J11" si="7">SUM(J9)</f>
        <v>1140000</v>
      </c>
      <c r="K11" s="298">
        <f t="shared" si="6"/>
        <v>0</v>
      </c>
      <c r="L11" s="298">
        <f t="shared" si="6"/>
        <v>0</v>
      </c>
      <c r="M11" s="298">
        <f t="shared" si="6"/>
        <v>0</v>
      </c>
      <c r="N11" s="298">
        <f>SUM(N9:N10)</f>
        <v>1312844</v>
      </c>
      <c r="O11" s="298">
        <f>SUM(O9:O10)</f>
        <v>36447613</v>
      </c>
      <c r="P11" s="298">
        <f t="shared" ref="P11:R11" si="8">SUM(P9)</f>
        <v>0</v>
      </c>
      <c r="Q11" s="298">
        <f t="shared" si="8"/>
        <v>0</v>
      </c>
      <c r="R11" s="298">
        <f t="shared" si="8"/>
        <v>0</v>
      </c>
      <c r="S11" s="298">
        <f t="shared" ref="S11:T11" si="9">SUM(S9)</f>
        <v>0</v>
      </c>
      <c r="T11" s="298">
        <f t="shared" si="9"/>
        <v>0</v>
      </c>
      <c r="U11" s="298">
        <f>SUM(V11:AG11)</f>
        <v>39529938</v>
      </c>
      <c r="V11" s="298">
        <f t="shared" ref="V11:W11" si="10">SUM(V9)</f>
        <v>679000</v>
      </c>
      <c r="W11" s="298">
        <f t="shared" si="10"/>
        <v>1140000</v>
      </c>
      <c r="X11" s="298">
        <f t="shared" ref="X11:Z11" si="11">SUM(X9)</f>
        <v>0</v>
      </c>
      <c r="Y11" s="298">
        <f t="shared" si="11"/>
        <v>0</v>
      </c>
      <c r="Z11" s="298">
        <f t="shared" si="11"/>
        <v>0</v>
      </c>
      <c r="AA11" s="298">
        <f>SUM(AA9:AA10)</f>
        <v>812844</v>
      </c>
      <c r="AB11" s="298">
        <f>SUM(AB9:AB10)</f>
        <v>36898094</v>
      </c>
      <c r="AC11" s="298">
        <f t="shared" ref="AC11:AE11" si="12">SUM(AC9)</f>
        <v>0</v>
      </c>
      <c r="AD11" s="298">
        <f t="shared" si="12"/>
        <v>0</v>
      </c>
      <c r="AE11" s="298">
        <f t="shared" si="12"/>
        <v>0</v>
      </c>
      <c r="AF11" s="298">
        <f t="shared" ref="AF11:AG11" si="13">SUM(AF9)</f>
        <v>0</v>
      </c>
      <c r="AG11" s="298">
        <f t="shared" si="13"/>
        <v>0</v>
      </c>
    </row>
    <row r="12" spans="1:33" ht="13.2" x14ac:dyDescent="0.25">
      <c r="A12" s="295">
        <v>3121</v>
      </c>
      <c r="B12" s="287" t="s">
        <v>24</v>
      </c>
      <c r="C12" s="387">
        <f>SUM(D12:G12)</f>
        <v>0</v>
      </c>
      <c r="D12" s="387"/>
      <c r="E12" s="387"/>
      <c r="F12" s="387"/>
      <c r="G12" s="387"/>
      <c r="H12" s="296">
        <f>SUM(I12:T12)</f>
        <v>980000</v>
      </c>
      <c r="I12" s="296"/>
      <c r="J12" s="387"/>
      <c r="K12" s="296"/>
      <c r="L12" s="296"/>
      <c r="M12" s="296"/>
      <c r="N12" s="296">
        <v>90000</v>
      </c>
      <c r="O12" s="296">
        <v>890000</v>
      </c>
      <c r="P12" s="296"/>
      <c r="Q12" s="296"/>
      <c r="R12" s="296"/>
      <c r="S12" s="296"/>
      <c r="T12" s="296"/>
      <c r="U12" s="296">
        <f>SUM(V12:AG12)</f>
        <v>980000</v>
      </c>
      <c r="V12" s="296"/>
      <c r="W12" s="296"/>
      <c r="X12" s="296"/>
      <c r="Y12" s="296"/>
      <c r="Z12" s="296"/>
      <c r="AA12" s="296">
        <v>90000</v>
      </c>
      <c r="AB12" s="296">
        <v>890000</v>
      </c>
      <c r="AC12" s="296"/>
      <c r="AD12" s="296"/>
      <c r="AE12" s="296"/>
      <c r="AF12" s="296"/>
      <c r="AG12" s="296"/>
    </row>
    <row r="13" spans="1:33" ht="13.2" x14ac:dyDescent="0.25">
      <c r="A13" s="286">
        <v>312</v>
      </c>
      <c r="B13" s="297"/>
      <c r="C13" s="388">
        <f>SUM(C12)</f>
        <v>0</v>
      </c>
      <c r="D13" s="388">
        <f t="shared" ref="D13:G13" si="14">SUM(D12)</f>
        <v>0</v>
      </c>
      <c r="E13" s="388">
        <f t="shared" si="14"/>
        <v>0</v>
      </c>
      <c r="F13" s="388">
        <f t="shared" si="14"/>
        <v>0</v>
      </c>
      <c r="G13" s="388">
        <f t="shared" si="14"/>
        <v>0</v>
      </c>
      <c r="H13" s="298">
        <f>SUM(H12)</f>
        <v>980000</v>
      </c>
      <c r="I13" s="298">
        <f t="shared" ref="I13:T13" si="15">SUM(I12)</f>
        <v>0</v>
      </c>
      <c r="J13" s="388">
        <f t="shared" si="15"/>
        <v>0</v>
      </c>
      <c r="K13" s="298">
        <f t="shared" si="15"/>
        <v>0</v>
      </c>
      <c r="L13" s="298">
        <f t="shared" si="15"/>
        <v>0</v>
      </c>
      <c r="M13" s="298">
        <f t="shared" si="15"/>
        <v>0</v>
      </c>
      <c r="N13" s="298">
        <f t="shared" si="15"/>
        <v>90000</v>
      </c>
      <c r="O13" s="298">
        <f t="shared" si="15"/>
        <v>890000</v>
      </c>
      <c r="P13" s="298">
        <f t="shared" si="15"/>
        <v>0</v>
      </c>
      <c r="Q13" s="298">
        <f t="shared" si="15"/>
        <v>0</v>
      </c>
      <c r="R13" s="298">
        <f t="shared" si="15"/>
        <v>0</v>
      </c>
      <c r="S13" s="298">
        <f t="shared" si="15"/>
        <v>0</v>
      </c>
      <c r="T13" s="298">
        <f t="shared" si="15"/>
        <v>0</v>
      </c>
      <c r="U13" s="298">
        <f>SUM(U12)</f>
        <v>980000</v>
      </c>
      <c r="V13" s="298">
        <f t="shared" ref="V13:AG13" si="16">SUM(V12)</f>
        <v>0</v>
      </c>
      <c r="W13" s="298">
        <f t="shared" si="16"/>
        <v>0</v>
      </c>
      <c r="X13" s="298">
        <f t="shared" si="16"/>
        <v>0</v>
      </c>
      <c r="Y13" s="298">
        <f t="shared" si="16"/>
        <v>0</v>
      </c>
      <c r="Z13" s="298">
        <f t="shared" si="16"/>
        <v>0</v>
      </c>
      <c r="AA13" s="298">
        <f t="shared" si="16"/>
        <v>90000</v>
      </c>
      <c r="AB13" s="298">
        <f t="shared" si="16"/>
        <v>890000</v>
      </c>
      <c r="AC13" s="298">
        <f t="shared" si="16"/>
        <v>0</v>
      </c>
      <c r="AD13" s="298">
        <f t="shared" si="16"/>
        <v>0</v>
      </c>
      <c r="AE13" s="298">
        <f t="shared" si="16"/>
        <v>0</v>
      </c>
      <c r="AF13" s="298">
        <f t="shared" si="16"/>
        <v>0</v>
      </c>
      <c r="AG13" s="298">
        <f t="shared" si="16"/>
        <v>0</v>
      </c>
    </row>
    <row r="14" spans="1:33" ht="26.4" x14ac:dyDescent="0.25">
      <c r="A14" s="295">
        <v>3132</v>
      </c>
      <c r="B14" s="287" t="s">
        <v>26</v>
      </c>
      <c r="C14" s="387">
        <f>SUM(D14:G14)</f>
        <v>0</v>
      </c>
      <c r="D14" s="387"/>
      <c r="E14" s="387"/>
      <c r="F14" s="387"/>
      <c r="G14" s="387"/>
      <c r="H14" s="296">
        <f>SUM(I14:T14)</f>
        <v>5523796</v>
      </c>
      <c r="I14" s="296">
        <v>72000</v>
      </c>
      <c r="J14" s="387">
        <v>160000</v>
      </c>
      <c r="K14" s="296"/>
      <c r="L14" s="296"/>
      <c r="M14" s="296"/>
      <c r="N14" s="296">
        <v>265000</v>
      </c>
      <c r="O14" s="296">
        <v>5026796</v>
      </c>
      <c r="P14" s="296"/>
      <c r="Q14" s="296"/>
      <c r="R14" s="296"/>
      <c r="S14" s="296"/>
      <c r="T14" s="296"/>
      <c r="U14" s="296">
        <f>SUM(V14:AG14)</f>
        <v>5552315</v>
      </c>
      <c r="V14" s="296">
        <v>110000</v>
      </c>
      <c r="W14" s="296">
        <v>160000</v>
      </c>
      <c r="X14" s="296"/>
      <c r="Y14" s="296"/>
      <c r="Z14" s="296"/>
      <c r="AA14" s="296">
        <v>125000</v>
      </c>
      <c r="AB14" s="296">
        <v>5157315</v>
      </c>
      <c r="AC14" s="296"/>
      <c r="AD14" s="296"/>
      <c r="AE14" s="296"/>
      <c r="AF14" s="296"/>
      <c r="AG14" s="296"/>
    </row>
    <row r="15" spans="1:33" ht="26.4" x14ac:dyDescent="0.25">
      <c r="A15" s="295">
        <v>3133</v>
      </c>
      <c r="B15" s="287" t="s">
        <v>27</v>
      </c>
      <c r="C15" s="387">
        <f>SUM(D15:G15)</f>
        <v>0</v>
      </c>
      <c r="D15" s="387"/>
      <c r="E15" s="387"/>
      <c r="F15" s="387"/>
      <c r="G15" s="387"/>
      <c r="H15" s="296">
        <f>SUM(I15:T15)</f>
        <v>0</v>
      </c>
      <c r="I15" s="296">
        <v>0</v>
      </c>
      <c r="J15" s="387"/>
      <c r="K15" s="296"/>
      <c r="L15" s="296"/>
      <c r="M15" s="296"/>
      <c r="N15" s="296">
        <v>0</v>
      </c>
      <c r="O15" s="296">
        <v>0</v>
      </c>
      <c r="P15" s="296"/>
      <c r="Q15" s="296"/>
      <c r="R15" s="296"/>
      <c r="S15" s="296"/>
      <c r="T15" s="296"/>
      <c r="U15" s="296">
        <f>SUM(V15:AG15)</f>
        <v>0</v>
      </c>
      <c r="V15" s="296"/>
      <c r="W15" s="296">
        <v>0</v>
      </c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</row>
    <row r="16" spans="1:33" ht="13.2" x14ac:dyDescent="0.25">
      <c r="A16" s="286">
        <v>313</v>
      </c>
      <c r="B16" s="297"/>
      <c r="C16" s="388">
        <f t="shared" ref="C16:AG16" si="17">SUM(C14:C15)</f>
        <v>0</v>
      </c>
      <c r="D16" s="388">
        <f t="shared" si="17"/>
        <v>0</v>
      </c>
      <c r="E16" s="388">
        <f t="shared" si="17"/>
        <v>0</v>
      </c>
      <c r="F16" s="388">
        <f t="shared" si="17"/>
        <v>0</v>
      </c>
      <c r="G16" s="388">
        <f t="shared" si="17"/>
        <v>0</v>
      </c>
      <c r="H16" s="298">
        <f t="shared" si="17"/>
        <v>5523796</v>
      </c>
      <c r="I16" s="298">
        <f t="shared" si="17"/>
        <v>72000</v>
      </c>
      <c r="J16" s="388">
        <f t="shared" si="17"/>
        <v>160000</v>
      </c>
      <c r="K16" s="298">
        <f t="shared" si="17"/>
        <v>0</v>
      </c>
      <c r="L16" s="298">
        <f t="shared" si="17"/>
        <v>0</v>
      </c>
      <c r="M16" s="298">
        <f t="shared" si="17"/>
        <v>0</v>
      </c>
      <c r="N16" s="298">
        <f t="shared" si="17"/>
        <v>265000</v>
      </c>
      <c r="O16" s="298">
        <f t="shared" si="17"/>
        <v>5026796</v>
      </c>
      <c r="P16" s="298">
        <f t="shared" si="17"/>
        <v>0</v>
      </c>
      <c r="Q16" s="298">
        <f t="shared" si="17"/>
        <v>0</v>
      </c>
      <c r="R16" s="298">
        <f t="shared" si="17"/>
        <v>0</v>
      </c>
      <c r="S16" s="298">
        <f t="shared" si="17"/>
        <v>0</v>
      </c>
      <c r="T16" s="298">
        <f t="shared" si="17"/>
        <v>0</v>
      </c>
      <c r="U16" s="298">
        <f t="shared" si="17"/>
        <v>5552315</v>
      </c>
      <c r="V16" s="298">
        <f t="shared" si="17"/>
        <v>110000</v>
      </c>
      <c r="W16" s="298">
        <f t="shared" si="17"/>
        <v>160000</v>
      </c>
      <c r="X16" s="298">
        <f t="shared" si="17"/>
        <v>0</v>
      </c>
      <c r="Y16" s="298">
        <f t="shared" si="17"/>
        <v>0</v>
      </c>
      <c r="Z16" s="298">
        <f t="shared" si="17"/>
        <v>0</v>
      </c>
      <c r="AA16" s="298">
        <f t="shared" si="17"/>
        <v>125000</v>
      </c>
      <c r="AB16" s="298">
        <f t="shared" si="17"/>
        <v>5157315</v>
      </c>
      <c r="AC16" s="298">
        <f t="shared" si="17"/>
        <v>0</v>
      </c>
      <c r="AD16" s="298">
        <f t="shared" si="17"/>
        <v>0</v>
      </c>
      <c r="AE16" s="298">
        <f t="shared" si="17"/>
        <v>0</v>
      </c>
      <c r="AF16" s="298">
        <f t="shared" si="17"/>
        <v>0</v>
      </c>
      <c r="AG16" s="298">
        <f t="shared" si="17"/>
        <v>0</v>
      </c>
    </row>
    <row r="17" spans="1:33" s="269" customFormat="1" ht="13.2" x14ac:dyDescent="0.25">
      <c r="A17" s="295">
        <v>3211</v>
      </c>
      <c r="B17" s="287" t="s">
        <v>28</v>
      </c>
      <c r="C17" s="387">
        <f>SUM(D17:G17)</f>
        <v>0</v>
      </c>
      <c r="D17" s="387"/>
      <c r="E17" s="387"/>
      <c r="F17" s="387"/>
      <c r="G17" s="387"/>
      <c r="H17" s="296">
        <f>SUM(I17:T17)</f>
        <v>59500</v>
      </c>
      <c r="I17" s="296"/>
      <c r="J17" s="387"/>
      <c r="K17" s="296"/>
      <c r="L17" s="296"/>
      <c r="M17" s="296"/>
      <c r="N17" s="296">
        <v>35000</v>
      </c>
      <c r="O17" s="296">
        <v>24500</v>
      </c>
      <c r="P17" s="296"/>
      <c r="Q17" s="296"/>
      <c r="R17" s="296"/>
      <c r="S17" s="296"/>
      <c r="T17" s="296"/>
      <c r="U17" s="296">
        <f>SUM(V17:AG17)</f>
        <v>59500</v>
      </c>
      <c r="V17" s="296"/>
      <c r="W17" s="296"/>
      <c r="X17" s="296"/>
      <c r="Y17" s="296"/>
      <c r="Z17" s="296"/>
      <c r="AA17" s="296">
        <v>35000</v>
      </c>
      <c r="AB17" s="296">
        <v>24500</v>
      </c>
      <c r="AC17" s="296"/>
      <c r="AD17" s="296"/>
      <c r="AE17" s="296"/>
      <c r="AF17" s="296"/>
      <c r="AG17" s="296"/>
    </row>
    <row r="18" spans="1:33" s="269" customFormat="1" ht="26.4" x14ac:dyDescent="0.25">
      <c r="A18" s="295">
        <v>3212</v>
      </c>
      <c r="B18" s="287" t="s">
        <v>29</v>
      </c>
      <c r="C18" s="387">
        <f>SUM(D18:G18)</f>
        <v>0</v>
      </c>
      <c r="D18" s="387"/>
      <c r="E18" s="387"/>
      <c r="F18" s="387"/>
      <c r="G18" s="387"/>
      <c r="H18" s="296">
        <f>SUM(I18:T18)</f>
        <v>1029736</v>
      </c>
      <c r="I18" s="296"/>
      <c r="J18" s="387">
        <v>200000</v>
      </c>
      <c r="K18" s="296"/>
      <c r="L18" s="296"/>
      <c r="M18" s="296"/>
      <c r="N18" s="296">
        <v>55000</v>
      </c>
      <c r="O18" s="296">
        <v>774736</v>
      </c>
      <c r="P18" s="296"/>
      <c r="Q18" s="296"/>
      <c r="R18" s="296"/>
      <c r="S18" s="296"/>
      <c r="T18" s="296"/>
      <c r="U18" s="296">
        <f>SUM(V18:AG18)</f>
        <v>1029736</v>
      </c>
      <c r="V18" s="296">
        <v>300000</v>
      </c>
      <c r="W18" s="296">
        <v>200000</v>
      </c>
      <c r="X18" s="296"/>
      <c r="Y18" s="296"/>
      <c r="Z18" s="296"/>
      <c r="AA18" s="296">
        <v>55000</v>
      </c>
      <c r="AB18" s="296">
        <v>474736</v>
      </c>
      <c r="AC18" s="296"/>
      <c r="AD18" s="296"/>
      <c r="AE18" s="296"/>
      <c r="AF18" s="296"/>
      <c r="AG18" s="296"/>
    </row>
    <row r="19" spans="1:33" s="269" customFormat="1" ht="13.2" x14ac:dyDescent="0.25">
      <c r="A19" s="295">
        <v>3213</v>
      </c>
      <c r="B19" s="287" t="s">
        <v>30</v>
      </c>
      <c r="C19" s="387">
        <f>SUM(D19:G19)</f>
        <v>0</v>
      </c>
      <c r="D19" s="387"/>
      <c r="E19" s="387"/>
      <c r="F19" s="387"/>
      <c r="G19" s="387"/>
      <c r="H19" s="296">
        <f>SUM(I19:T19)</f>
        <v>118500</v>
      </c>
      <c r="I19" s="296"/>
      <c r="J19" s="387"/>
      <c r="K19" s="296"/>
      <c r="L19" s="296"/>
      <c r="M19" s="296"/>
      <c r="N19" s="296">
        <v>80000</v>
      </c>
      <c r="O19" s="296">
        <v>38500</v>
      </c>
      <c r="P19" s="296"/>
      <c r="Q19" s="296"/>
      <c r="R19" s="296"/>
      <c r="S19" s="296"/>
      <c r="T19" s="296"/>
      <c r="U19" s="296">
        <f>SUM(V19:AG19)</f>
        <v>118500</v>
      </c>
      <c r="V19" s="296"/>
      <c r="W19" s="296"/>
      <c r="X19" s="296"/>
      <c r="Y19" s="296"/>
      <c r="Z19" s="296"/>
      <c r="AA19" s="296">
        <v>80000</v>
      </c>
      <c r="AB19" s="296">
        <v>38500</v>
      </c>
      <c r="AC19" s="296"/>
      <c r="AD19" s="296"/>
      <c r="AE19" s="296"/>
      <c r="AF19" s="296"/>
      <c r="AG19" s="296"/>
    </row>
    <row r="20" spans="1:33" s="269" customFormat="1" ht="26.4" x14ac:dyDescent="0.25">
      <c r="A20" s="385">
        <v>3214</v>
      </c>
      <c r="B20" s="390" t="s">
        <v>31</v>
      </c>
      <c r="C20" s="387">
        <f>SUM(D20:G20)</f>
        <v>0</v>
      </c>
      <c r="D20" s="387"/>
      <c r="E20" s="387"/>
      <c r="F20" s="387"/>
      <c r="G20" s="387"/>
      <c r="H20" s="296">
        <f>SUM(I20:T20)</f>
        <v>12000</v>
      </c>
      <c r="I20" s="296"/>
      <c r="J20" s="387"/>
      <c r="K20" s="296"/>
      <c r="L20" s="296"/>
      <c r="M20" s="296"/>
      <c r="N20" s="296">
        <v>12000</v>
      </c>
      <c r="O20" s="296">
        <v>0</v>
      </c>
      <c r="P20" s="296"/>
      <c r="Q20" s="296"/>
      <c r="R20" s="296"/>
      <c r="S20" s="296"/>
      <c r="T20" s="296"/>
      <c r="U20" s="296">
        <f>SUM(V20:AG20)</f>
        <v>12000</v>
      </c>
      <c r="V20" s="296"/>
      <c r="W20" s="296"/>
      <c r="X20" s="296"/>
      <c r="Y20" s="296"/>
      <c r="Z20" s="296"/>
      <c r="AA20" s="296">
        <v>12000</v>
      </c>
      <c r="AB20" s="296"/>
      <c r="AC20" s="296"/>
      <c r="AD20" s="296"/>
      <c r="AE20" s="296"/>
      <c r="AF20" s="296"/>
      <c r="AG20" s="296"/>
    </row>
    <row r="21" spans="1:33" s="269" customFormat="1" ht="13.2" x14ac:dyDescent="0.25">
      <c r="A21" s="392">
        <v>321</v>
      </c>
      <c r="B21" s="393"/>
      <c r="C21" s="388">
        <f>SUM(C17:C20)</f>
        <v>0</v>
      </c>
      <c r="D21" s="388">
        <f t="shared" ref="D21:G21" si="18">SUM(D17:D20)</f>
        <v>0</v>
      </c>
      <c r="E21" s="388">
        <f t="shared" si="18"/>
        <v>0</v>
      </c>
      <c r="F21" s="388">
        <f t="shared" si="18"/>
        <v>0</v>
      </c>
      <c r="G21" s="388">
        <f t="shared" si="18"/>
        <v>0</v>
      </c>
      <c r="H21" s="298">
        <f>SUM(H17:H20)</f>
        <v>1219736</v>
      </c>
      <c r="I21" s="298">
        <f t="shared" ref="I21:T21" si="19">SUM(I17:I20)</f>
        <v>0</v>
      </c>
      <c r="J21" s="388">
        <f t="shared" si="19"/>
        <v>200000</v>
      </c>
      <c r="K21" s="298">
        <f t="shared" si="19"/>
        <v>0</v>
      </c>
      <c r="L21" s="298">
        <f t="shared" si="19"/>
        <v>0</v>
      </c>
      <c r="M21" s="298">
        <f t="shared" si="19"/>
        <v>0</v>
      </c>
      <c r="N21" s="298">
        <f t="shared" si="19"/>
        <v>182000</v>
      </c>
      <c r="O21" s="298">
        <f t="shared" si="19"/>
        <v>837736</v>
      </c>
      <c r="P21" s="298">
        <f t="shared" si="19"/>
        <v>0</v>
      </c>
      <c r="Q21" s="298">
        <f t="shared" si="19"/>
        <v>0</v>
      </c>
      <c r="R21" s="298">
        <f t="shared" si="19"/>
        <v>0</v>
      </c>
      <c r="S21" s="298">
        <f t="shared" si="19"/>
        <v>0</v>
      </c>
      <c r="T21" s="298">
        <f t="shared" si="19"/>
        <v>0</v>
      </c>
      <c r="U21" s="298">
        <f>SUM(U17:U20)</f>
        <v>1219736</v>
      </c>
      <c r="V21" s="298">
        <f t="shared" ref="V21:AG21" si="20">SUM(V17:V20)</f>
        <v>300000</v>
      </c>
      <c r="W21" s="298">
        <f t="shared" si="20"/>
        <v>200000</v>
      </c>
      <c r="X21" s="298">
        <f t="shared" si="20"/>
        <v>0</v>
      </c>
      <c r="Y21" s="298">
        <f t="shared" si="20"/>
        <v>0</v>
      </c>
      <c r="Z21" s="298">
        <f t="shared" si="20"/>
        <v>0</v>
      </c>
      <c r="AA21" s="298">
        <f t="shared" si="20"/>
        <v>182000</v>
      </c>
      <c r="AB21" s="298">
        <f t="shared" si="20"/>
        <v>537736</v>
      </c>
      <c r="AC21" s="298">
        <f t="shared" si="20"/>
        <v>0</v>
      </c>
      <c r="AD21" s="298">
        <f t="shared" si="20"/>
        <v>0</v>
      </c>
      <c r="AE21" s="298">
        <f t="shared" si="20"/>
        <v>0</v>
      </c>
      <c r="AF21" s="298">
        <f t="shared" si="20"/>
        <v>0</v>
      </c>
      <c r="AG21" s="298">
        <f t="shared" si="20"/>
        <v>0</v>
      </c>
    </row>
    <row r="22" spans="1:33" ht="26.4" x14ac:dyDescent="0.25">
      <c r="A22" s="295">
        <v>3221</v>
      </c>
      <c r="B22" s="287" t="s">
        <v>32</v>
      </c>
      <c r="C22" s="387">
        <f t="shared" ref="C22:C27" si="21">SUM(D22:G22)</f>
        <v>0</v>
      </c>
      <c r="D22" s="387"/>
      <c r="E22" s="387"/>
      <c r="F22" s="387"/>
      <c r="G22" s="387"/>
      <c r="H22" s="296">
        <f t="shared" ref="H22:H27" si="22">SUM(I22:T22)</f>
        <v>222000</v>
      </c>
      <c r="I22" s="296"/>
      <c r="J22" s="387"/>
      <c r="K22" s="296"/>
      <c r="L22" s="296"/>
      <c r="M22" s="296"/>
      <c r="N22" s="296">
        <v>27758</v>
      </c>
      <c r="O22" s="296">
        <v>194242</v>
      </c>
      <c r="P22" s="296"/>
      <c r="Q22" s="296"/>
      <c r="R22" s="296"/>
      <c r="S22" s="296"/>
      <c r="T22" s="296"/>
      <c r="U22" s="296">
        <f t="shared" ref="U22:U27" si="23">SUM(V22:AG22)</f>
        <v>222000</v>
      </c>
      <c r="V22" s="296"/>
      <c r="W22" s="296"/>
      <c r="X22" s="296"/>
      <c r="Y22" s="296"/>
      <c r="Z22" s="296"/>
      <c r="AA22" s="296">
        <v>27758</v>
      </c>
      <c r="AB22" s="296">
        <v>194242</v>
      </c>
      <c r="AC22" s="296"/>
      <c r="AD22" s="296"/>
      <c r="AE22" s="296"/>
      <c r="AF22" s="296"/>
      <c r="AG22" s="296"/>
    </row>
    <row r="23" spans="1:33" ht="13.2" x14ac:dyDescent="0.25">
      <c r="A23" s="295">
        <v>3222</v>
      </c>
      <c r="B23" s="287" t="s">
        <v>33</v>
      </c>
      <c r="C23" s="387">
        <f t="shared" si="21"/>
        <v>0</v>
      </c>
      <c r="D23" s="387"/>
      <c r="E23" s="387"/>
      <c r="F23" s="387"/>
      <c r="G23" s="387"/>
      <c r="H23" s="296">
        <f t="shared" si="22"/>
        <v>604000</v>
      </c>
      <c r="I23" s="296"/>
      <c r="J23" s="387"/>
      <c r="K23" s="296"/>
      <c r="L23" s="296"/>
      <c r="M23" s="296"/>
      <c r="N23" s="296">
        <v>97000</v>
      </c>
      <c r="O23" s="296">
        <v>507000</v>
      </c>
      <c r="P23" s="296"/>
      <c r="Q23" s="296"/>
      <c r="R23" s="296"/>
      <c r="S23" s="296"/>
      <c r="T23" s="296"/>
      <c r="U23" s="296">
        <f t="shared" si="23"/>
        <v>604000</v>
      </c>
      <c r="V23" s="296"/>
      <c r="W23" s="296"/>
      <c r="X23" s="296"/>
      <c r="Y23" s="296"/>
      <c r="Z23" s="296"/>
      <c r="AA23" s="296">
        <v>97000</v>
      </c>
      <c r="AB23" s="296">
        <v>507000</v>
      </c>
      <c r="AC23" s="296"/>
      <c r="AD23" s="296"/>
      <c r="AE23" s="296"/>
      <c r="AF23" s="296"/>
      <c r="AG23" s="296"/>
    </row>
    <row r="24" spans="1:33" s="269" customFormat="1" ht="13.2" x14ac:dyDescent="0.25">
      <c r="A24" s="295">
        <v>3223</v>
      </c>
      <c r="B24" s="287" t="s">
        <v>34</v>
      </c>
      <c r="C24" s="387">
        <f t="shared" si="21"/>
        <v>60000</v>
      </c>
      <c r="D24" s="387"/>
      <c r="E24" s="387">
        <v>60000</v>
      </c>
      <c r="F24" s="387"/>
      <c r="G24" s="387"/>
      <c r="H24" s="296">
        <f t="shared" si="22"/>
        <v>1842600</v>
      </c>
      <c r="I24" s="296">
        <v>69000</v>
      </c>
      <c r="J24" s="387">
        <v>200000</v>
      </c>
      <c r="K24" s="296"/>
      <c r="L24" s="296"/>
      <c r="M24" s="296"/>
      <c r="N24" s="296">
        <v>581000</v>
      </c>
      <c r="O24" s="296">
        <v>992600</v>
      </c>
      <c r="P24" s="296"/>
      <c r="Q24" s="296"/>
      <c r="R24" s="296"/>
      <c r="S24" s="296"/>
      <c r="T24" s="296"/>
      <c r="U24" s="296">
        <f t="shared" si="23"/>
        <v>1842600</v>
      </c>
      <c r="V24" s="296">
        <v>350000</v>
      </c>
      <c r="W24" s="296">
        <v>200000</v>
      </c>
      <c r="X24" s="296"/>
      <c r="Y24" s="296"/>
      <c r="Z24" s="296"/>
      <c r="AA24" s="296">
        <v>481000</v>
      </c>
      <c r="AB24" s="296">
        <v>811600</v>
      </c>
      <c r="AC24" s="296"/>
      <c r="AD24" s="296"/>
      <c r="AE24" s="296"/>
      <c r="AF24" s="296"/>
      <c r="AG24" s="296"/>
    </row>
    <row r="25" spans="1:33" s="269" customFormat="1" ht="26.4" x14ac:dyDescent="0.25">
      <c r="A25" s="295">
        <v>3224</v>
      </c>
      <c r="B25" s="287" t="s">
        <v>35</v>
      </c>
      <c r="C25" s="387">
        <f t="shared" si="21"/>
        <v>0</v>
      </c>
      <c r="D25" s="387"/>
      <c r="E25" s="387"/>
      <c r="F25" s="387"/>
      <c r="G25" s="387"/>
      <c r="H25" s="296">
        <f t="shared" si="22"/>
        <v>0</v>
      </c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>
        <f t="shared" si="23"/>
        <v>0</v>
      </c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</row>
    <row r="26" spans="1:33" s="269" customFormat="1" ht="13.2" x14ac:dyDescent="0.25">
      <c r="A26" s="295">
        <v>3225</v>
      </c>
      <c r="B26" s="287" t="s">
        <v>36</v>
      </c>
      <c r="C26" s="387">
        <f t="shared" si="21"/>
        <v>0</v>
      </c>
      <c r="D26" s="387">
        <v>0</v>
      </c>
      <c r="E26" s="387">
        <v>0</v>
      </c>
      <c r="F26" s="387"/>
      <c r="G26" s="387"/>
      <c r="H26" s="296">
        <f t="shared" si="22"/>
        <v>0</v>
      </c>
      <c r="I26" s="296"/>
      <c r="J26" s="296"/>
      <c r="K26" s="296"/>
      <c r="L26" s="296"/>
      <c r="M26" s="296"/>
      <c r="N26" s="296">
        <v>0</v>
      </c>
      <c r="O26" s="296"/>
      <c r="P26" s="296"/>
      <c r="Q26" s="296"/>
      <c r="R26" s="296"/>
      <c r="S26" s="296"/>
      <c r="T26" s="296"/>
      <c r="U26" s="296">
        <f t="shared" si="23"/>
        <v>0</v>
      </c>
      <c r="V26" s="296"/>
      <c r="W26" s="296"/>
      <c r="X26" s="296"/>
      <c r="Y26" s="296"/>
      <c r="Z26" s="296"/>
      <c r="AA26" s="296">
        <v>0</v>
      </c>
      <c r="AB26" s="296"/>
      <c r="AC26" s="296"/>
      <c r="AD26" s="296"/>
      <c r="AE26" s="296"/>
      <c r="AF26" s="296"/>
      <c r="AG26" s="296"/>
    </row>
    <row r="27" spans="1:33" s="269" customFormat="1" ht="26.4" x14ac:dyDescent="0.25">
      <c r="A27" s="385">
        <v>3227</v>
      </c>
      <c r="B27" s="390" t="s">
        <v>37</v>
      </c>
      <c r="C27" s="387">
        <f t="shared" si="21"/>
        <v>0</v>
      </c>
      <c r="D27" s="387"/>
      <c r="E27" s="387"/>
      <c r="F27" s="387"/>
      <c r="G27" s="387"/>
      <c r="H27" s="296">
        <f t="shared" si="22"/>
        <v>0</v>
      </c>
      <c r="I27" s="296"/>
      <c r="J27" s="296"/>
      <c r="K27" s="296"/>
      <c r="L27" s="296"/>
      <c r="M27" s="296"/>
      <c r="N27" s="296">
        <v>0</v>
      </c>
      <c r="O27" s="296">
        <v>0</v>
      </c>
      <c r="P27" s="296"/>
      <c r="Q27" s="296"/>
      <c r="R27" s="296"/>
      <c r="S27" s="296"/>
      <c r="T27" s="296"/>
      <c r="U27" s="296">
        <f t="shared" si="23"/>
        <v>0</v>
      </c>
      <c r="V27" s="296"/>
      <c r="W27" s="296"/>
      <c r="X27" s="296"/>
      <c r="Y27" s="296"/>
      <c r="Z27" s="296"/>
      <c r="AA27" s="296">
        <v>0</v>
      </c>
      <c r="AB27" s="296">
        <v>0</v>
      </c>
      <c r="AC27" s="296"/>
      <c r="AD27" s="296"/>
      <c r="AE27" s="296"/>
      <c r="AF27" s="296"/>
      <c r="AG27" s="296"/>
    </row>
    <row r="28" spans="1:33" s="269" customFormat="1" ht="13.2" x14ac:dyDescent="0.25">
      <c r="A28" s="286">
        <v>322</v>
      </c>
      <c r="B28" s="297"/>
      <c r="C28" s="298">
        <f>SUM(C22:C27)</f>
        <v>60000</v>
      </c>
      <c r="D28" s="298">
        <f t="shared" ref="D28:G28" si="24">SUM(D22:D27)</f>
        <v>0</v>
      </c>
      <c r="E28" s="298">
        <f t="shared" si="24"/>
        <v>60000</v>
      </c>
      <c r="F28" s="298">
        <f t="shared" si="24"/>
        <v>0</v>
      </c>
      <c r="G28" s="298">
        <f t="shared" si="24"/>
        <v>0</v>
      </c>
      <c r="H28" s="298">
        <f>SUM(H22:H27)</f>
        <v>2668600</v>
      </c>
      <c r="I28" s="298">
        <f t="shared" ref="I28:T28" si="25">SUM(I22:I27)</f>
        <v>69000</v>
      </c>
      <c r="J28" s="298">
        <f t="shared" si="25"/>
        <v>200000</v>
      </c>
      <c r="K28" s="298">
        <f t="shared" si="25"/>
        <v>0</v>
      </c>
      <c r="L28" s="298">
        <f t="shared" si="25"/>
        <v>0</v>
      </c>
      <c r="M28" s="298">
        <f t="shared" si="25"/>
        <v>0</v>
      </c>
      <c r="N28" s="298">
        <f t="shared" si="25"/>
        <v>705758</v>
      </c>
      <c r="O28" s="298">
        <f t="shared" si="25"/>
        <v>1693842</v>
      </c>
      <c r="P28" s="298">
        <f t="shared" si="25"/>
        <v>0</v>
      </c>
      <c r="Q28" s="298">
        <f t="shared" si="25"/>
        <v>0</v>
      </c>
      <c r="R28" s="298">
        <f t="shared" si="25"/>
        <v>0</v>
      </c>
      <c r="S28" s="298">
        <f t="shared" si="25"/>
        <v>0</v>
      </c>
      <c r="T28" s="298">
        <f t="shared" si="25"/>
        <v>0</v>
      </c>
      <c r="U28" s="298">
        <f>SUM(U22:U27)</f>
        <v>2668600</v>
      </c>
      <c r="V28" s="298">
        <f t="shared" ref="V28:AG28" si="26">SUM(V22:V27)</f>
        <v>350000</v>
      </c>
      <c r="W28" s="298">
        <f t="shared" si="26"/>
        <v>200000</v>
      </c>
      <c r="X28" s="298">
        <f t="shared" si="26"/>
        <v>0</v>
      </c>
      <c r="Y28" s="298">
        <f t="shared" si="26"/>
        <v>0</v>
      </c>
      <c r="Z28" s="298">
        <f t="shared" si="26"/>
        <v>0</v>
      </c>
      <c r="AA28" s="298">
        <f t="shared" si="26"/>
        <v>605758</v>
      </c>
      <c r="AB28" s="298">
        <f t="shared" si="26"/>
        <v>1512842</v>
      </c>
      <c r="AC28" s="298">
        <f t="shared" si="26"/>
        <v>0</v>
      </c>
      <c r="AD28" s="298">
        <f t="shared" si="26"/>
        <v>0</v>
      </c>
      <c r="AE28" s="298">
        <f t="shared" si="26"/>
        <v>0</v>
      </c>
      <c r="AF28" s="298">
        <f t="shared" si="26"/>
        <v>0</v>
      </c>
      <c r="AG28" s="298">
        <f t="shared" si="26"/>
        <v>0</v>
      </c>
    </row>
    <row r="29" spans="1:33" s="269" customFormat="1" ht="13.2" x14ac:dyDescent="0.25">
      <c r="A29" s="295">
        <v>3231</v>
      </c>
      <c r="B29" s="287" t="s">
        <v>38</v>
      </c>
      <c r="C29" s="296">
        <f t="shared" ref="C29:C37" si="27">SUM(D29:G29)</f>
        <v>0</v>
      </c>
      <c r="D29" s="299">
        <v>0</v>
      </c>
      <c r="E29" s="299">
        <v>0</v>
      </c>
      <c r="F29" s="296"/>
      <c r="G29" s="296"/>
      <c r="H29" s="296">
        <f t="shared" ref="H29:H37" si="28">SUM(I29:T29)</f>
        <v>725200</v>
      </c>
      <c r="I29" s="299">
        <v>0</v>
      </c>
      <c r="J29" s="299"/>
      <c r="K29" s="296"/>
      <c r="L29" s="296"/>
      <c r="M29" s="296"/>
      <c r="N29" s="296">
        <v>35597</v>
      </c>
      <c r="O29" s="296">
        <v>689603</v>
      </c>
      <c r="P29" s="296"/>
      <c r="Q29" s="296"/>
      <c r="R29" s="296"/>
      <c r="S29" s="296"/>
      <c r="T29" s="296"/>
      <c r="U29" s="296">
        <f t="shared" ref="U29:U37" si="29">SUM(V29:AG29)</f>
        <v>725200</v>
      </c>
      <c r="V29" s="299">
        <v>0</v>
      </c>
      <c r="W29" s="299">
        <v>0</v>
      </c>
      <c r="X29" s="296"/>
      <c r="Y29" s="296"/>
      <c r="Z29" s="296"/>
      <c r="AA29" s="296">
        <v>35597</v>
      </c>
      <c r="AB29" s="296">
        <v>689603</v>
      </c>
      <c r="AC29" s="296"/>
      <c r="AD29" s="296"/>
      <c r="AE29" s="296"/>
      <c r="AF29" s="296"/>
      <c r="AG29" s="296"/>
    </row>
    <row r="30" spans="1:33" s="269" customFormat="1" ht="26.4" x14ac:dyDescent="0.25">
      <c r="A30" s="295">
        <v>3232</v>
      </c>
      <c r="B30" s="287" t="s">
        <v>39</v>
      </c>
      <c r="C30" s="296">
        <f t="shared" si="27"/>
        <v>0</v>
      </c>
      <c r="D30" s="296"/>
      <c r="E30" s="296"/>
      <c r="F30" s="296"/>
      <c r="G30" s="296"/>
      <c r="H30" s="296">
        <f t="shared" si="28"/>
        <v>0</v>
      </c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>
        <f t="shared" si="29"/>
        <v>0</v>
      </c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</row>
    <row r="31" spans="1:33" s="269" customFormat="1" ht="13.2" x14ac:dyDescent="0.25">
      <c r="A31" s="295">
        <v>3233</v>
      </c>
      <c r="B31" s="287" t="s">
        <v>40</v>
      </c>
      <c r="C31" s="296">
        <f t="shared" si="27"/>
        <v>0</v>
      </c>
      <c r="D31" s="296"/>
      <c r="E31" s="296"/>
      <c r="F31" s="296"/>
      <c r="G31" s="296"/>
      <c r="H31" s="296">
        <f t="shared" si="28"/>
        <v>73000</v>
      </c>
      <c r="I31" s="296"/>
      <c r="J31" s="296"/>
      <c r="K31" s="296"/>
      <c r="L31" s="296"/>
      <c r="M31" s="296"/>
      <c r="N31" s="296">
        <v>45000</v>
      </c>
      <c r="O31" s="296">
        <v>28000</v>
      </c>
      <c r="P31" s="296"/>
      <c r="Q31" s="296"/>
      <c r="R31" s="296"/>
      <c r="S31" s="296"/>
      <c r="T31" s="296"/>
      <c r="U31" s="296">
        <f t="shared" si="29"/>
        <v>73000</v>
      </c>
      <c r="V31" s="296"/>
      <c r="W31" s="296"/>
      <c r="X31" s="296"/>
      <c r="Y31" s="296"/>
      <c r="Z31" s="296"/>
      <c r="AA31" s="296">
        <v>45000</v>
      </c>
      <c r="AB31" s="296">
        <v>28000</v>
      </c>
      <c r="AC31" s="296"/>
      <c r="AD31" s="296"/>
      <c r="AE31" s="296"/>
      <c r="AF31" s="296"/>
      <c r="AG31" s="296"/>
    </row>
    <row r="32" spans="1:33" s="269" customFormat="1" ht="13.2" x14ac:dyDescent="0.25">
      <c r="A32" s="295">
        <v>3234</v>
      </c>
      <c r="B32" s="287" t="s">
        <v>41</v>
      </c>
      <c r="C32" s="296">
        <f t="shared" si="27"/>
        <v>0</v>
      </c>
      <c r="D32" s="296"/>
      <c r="E32" s="296"/>
      <c r="F32" s="296"/>
      <c r="G32" s="296"/>
      <c r="H32" s="296">
        <f t="shared" si="28"/>
        <v>246000</v>
      </c>
      <c r="I32" s="296"/>
      <c r="J32" s="296"/>
      <c r="K32" s="296"/>
      <c r="L32" s="296"/>
      <c r="M32" s="296"/>
      <c r="N32" s="296">
        <v>46000</v>
      </c>
      <c r="O32" s="296">
        <v>200000</v>
      </c>
      <c r="P32" s="296"/>
      <c r="Q32" s="296"/>
      <c r="R32" s="296"/>
      <c r="S32" s="296"/>
      <c r="T32" s="296"/>
      <c r="U32" s="296">
        <f t="shared" si="29"/>
        <v>246000</v>
      </c>
      <c r="V32" s="296"/>
      <c r="W32" s="296"/>
      <c r="X32" s="296"/>
      <c r="Y32" s="296"/>
      <c r="Z32" s="296"/>
      <c r="AA32" s="296">
        <v>46000</v>
      </c>
      <c r="AB32" s="296">
        <v>200000</v>
      </c>
      <c r="AC32" s="296"/>
      <c r="AD32" s="296"/>
      <c r="AE32" s="296"/>
      <c r="AF32" s="296"/>
      <c r="AG32" s="296"/>
    </row>
    <row r="33" spans="1:33" s="269" customFormat="1" ht="13.2" x14ac:dyDescent="0.25">
      <c r="A33" s="295">
        <v>3235</v>
      </c>
      <c r="B33" s="287" t="s">
        <v>42</v>
      </c>
      <c r="C33" s="296">
        <f t="shared" si="27"/>
        <v>0</v>
      </c>
      <c r="D33" s="296"/>
      <c r="E33" s="296"/>
      <c r="F33" s="296"/>
      <c r="G33" s="296"/>
      <c r="H33" s="296">
        <f t="shared" si="28"/>
        <v>181000</v>
      </c>
      <c r="I33" s="296"/>
      <c r="J33" s="296"/>
      <c r="K33" s="296"/>
      <c r="L33" s="296"/>
      <c r="M33" s="296"/>
      <c r="N33" s="296">
        <v>161000</v>
      </c>
      <c r="O33" s="296">
        <v>20000</v>
      </c>
      <c r="P33" s="296"/>
      <c r="Q33" s="296"/>
      <c r="R33" s="296"/>
      <c r="S33" s="296"/>
      <c r="T33" s="296"/>
      <c r="U33" s="296">
        <f t="shared" si="29"/>
        <v>181000</v>
      </c>
      <c r="V33" s="296">
        <v>100000</v>
      </c>
      <c r="W33" s="296"/>
      <c r="X33" s="296"/>
      <c r="Y33" s="296"/>
      <c r="Z33" s="296"/>
      <c r="AA33" s="296">
        <v>61000</v>
      </c>
      <c r="AB33" s="296">
        <v>20000</v>
      </c>
      <c r="AC33" s="296"/>
      <c r="AD33" s="296"/>
      <c r="AE33" s="296"/>
      <c r="AF33" s="296"/>
      <c r="AG33" s="296"/>
    </row>
    <row r="34" spans="1:33" s="269" customFormat="1" ht="13.2" x14ac:dyDescent="0.25">
      <c r="A34" s="295">
        <v>3236</v>
      </c>
      <c r="B34" s="287" t="s">
        <v>43</v>
      </c>
      <c r="C34" s="387">
        <f t="shared" si="27"/>
        <v>0</v>
      </c>
      <c r="D34" s="387"/>
      <c r="E34" s="387"/>
      <c r="F34" s="387"/>
      <c r="G34" s="387"/>
      <c r="H34" s="296">
        <f t="shared" si="28"/>
        <v>20000</v>
      </c>
      <c r="I34" s="296"/>
      <c r="J34" s="296"/>
      <c r="K34" s="296"/>
      <c r="L34" s="296"/>
      <c r="M34" s="296"/>
      <c r="N34" s="296">
        <v>15000</v>
      </c>
      <c r="O34" s="296">
        <v>5000</v>
      </c>
      <c r="P34" s="296"/>
      <c r="Q34" s="296"/>
      <c r="R34" s="296"/>
      <c r="S34" s="296"/>
      <c r="T34" s="296"/>
      <c r="U34" s="296">
        <f t="shared" si="29"/>
        <v>20000</v>
      </c>
      <c r="V34" s="296"/>
      <c r="W34" s="296"/>
      <c r="X34" s="296"/>
      <c r="Y34" s="296"/>
      <c r="Z34" s="296"/>
      <c r="AA34" s="296">
        <v>15000</v>
      </c>
      <c r="AB34" s="296">
        <v>5000</v>
      </c>
      <c r="AC34" s="296"/>
      <c r="AD34" s="296"/>
      <c r="AE34" s="296"/>
      <c r="AF34" s="296"/>
      <c r="AG34" s="296"/>
    </row>
    <row r="35" spans="1:33" s="269" customFormat="1" ht="13.2" x14ac:dyDescent="0.25">
      <c r="A35" s="295">
        <v>3237</v>
      </c>
      <c r="B35" s="287" t="s">
        <v>44</v>
      </c>
      <c r="C35" s="387">
        <f t="shared" si="27"/>
        <v>0</v>
      </c>
      <c r="D35" s="387"/>
      <c r="E35" s="387"/>
      <c r="F35" s="387"/>
      <c r="G35" s="387"/>
      <c r="H35" s="296">
        <f t="shared" si="28"/>
        <v>1082724</v>
      </c>
      <c r="I35" s="296"/>
      <c r="J35" s="296"/>
      <c r="K35" s="296"/>
      <c r="L35" s="296"/>
      <c r="M35" s="296"/>
      <c r="N35" s="296">
        <v>182032</v>
      </c>
      <c r="O35" s="296">
        <v>780692</v>
      </c>
      <c r="P35" s="296">
        <v>120000</v>
      </c>
      <c r="Q35" s="296"/>
      <c r="R35" s="296"/>
      <c r="S35" s="296"/>
      <c r="T35" s="296"/>
      <c r="U35" s="296">
        <f t="shared" si="29"/>
        <v>1082724</v>
      </c>
      <c r="V35" s="296">
        <v>100000</v>
      </c>
      <c r="W35" s="296"/>
      <c r="X35" s="296"/>
      <c r="Y35" s="296"/>
      <c r="Z35" s="296"/>
      <c r="AA35" s="296">
        <v>182032</v>
      </c>
      <c r="AB35" s="296">
        <v>680692</v>
      </c>
      <c r="AC35" s="296">
        <v>120000</v>
      </c>
      <c r="AD35" s="296"/>
      <c r="AE35" s="296"/>
      <c r="AF35" s="296"/>
      <c r="AG35" s="296"/>
    </row>
    <row r="36" spans="1:33" s="269" customFormat="1" ht="13.2" x14ac:dyDescent="0.25">
      <c r="A36" s="295">
        <v>3238</v>
      </c>
      <c r="B36" s="287" t="s">
        <v>45</v>
      </c>
      <c r="C36" s="387">
        <f t="shared" si="27"/>
        <v>0</v>
      </c>
      <c r="D36" s="387"/>
      <c r="E36" s="387"/>
      <c r="F36" s="387"/>
      <c r="G36" s="387"/>
      <c r="H36" s="296">
        <f t="shared" si="28"/>
        <v>0</v>
      </c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>
        <f t="shared" si="29"/>
        <v>0</v>
      </c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</row>
    <row r="37" spans="1:33" s="269" customFormat="1" ht="13.2" x14ac:dyDescent="0.25">
      <c r="A37" s="295">
        <v>3239</v>
      </c>
      <c r="B37" s="287" t="s">
        <v>46</v>
      </c>
      <c r="C37" s="387">
        <f t="shared" si="27"/>
        <v>0</v>
      </c>
      <c r="D37" s="387"/>
      <c r="E37" s="387"/>
      <c r="F37" s="387"/>
      <c r="G37" s="387"/>
      <c r="H37" s="296">
        <f t="shared" si="28"/>
        <v>584680</v>
      </c>
      <c r="I37" s="296"/>
      <c r="J37" s="296"/>
      <c r="K37" s="296"/>
      <c r="L37" s="296"/>
      <c r="M37" s="296"/>
      <c r="N37" s="296">
        <v>200000</v>
      </c>
      <c r="O37" s="296">
        <v>384680</v>
      </c>
      <c r="P37" s="296"/>
      <c r="Q37" s="296"/>
      <c r="R37" s="296"/>
      <c r="S37" s="296"/>
      <c r="T37" s="296"/>
      <c r="U37" s="296">
        <f t="shared" si="29"/>
        <v>584680</v>
      </c>
      <c r="V37" s="296"/>
      <c r="W37" s="296"/>
      <c r="X37" s="296"/>
      <c r="Y37" s="296"/>
      <c r="Z37" s="296"/>
      <c r="AA37" s="296">
        <v>200000</v>
      </c>
      <c r="AB37" s="296">
        <v>384680</v>
      </c>
      <c r="AC37" s="296"/>
      <c r="AD37" s="296"/>
      <c r="AE37" s="296"/>
      <c r="AF37" s="296"/>
      <c r="AG37" s="296"/>
    </row>
    <row r="38" spans="1:33" s="269" customFormat="1" ht="13.2" x14ac:dyDescent="0.25">
      <c r="A38" s="286">
        <v>323</v>
      </c>
      <c r="B38" s="297"/>
      <c r="C38" s="388">
        <f>SUM(C29:C37)</f>
        <v>0</v>
      </c>
      <c r="D38" s="387">
        <f t="shared" ref="D38:G38" si="30">SUM(D29:D37)</f>
        <v>0</v>
      </c>
      <c r="E38" s="387">
        <f t="shared" si="30"/>
        <v>0</v>
      </c>
      <c r="F38" s="387">
        <f t="shared" si="30"/>
        <v>0</v>
      </c>
      <c r="G38" s="387">
        <f t="shared" si="30"/>
        <v>0</v>
      </c>
      <c r="H38" s="298">
        <f>SUM(H29:H37)</f>
        <v>2912604</v>
      </c>
      <c r="I38" s="298">
        <f t="shared" ref="I38:T38" si="31">SUM(I29:I37)</f>
        <v>0</v>
      </c>
      <c r="J38" s="298">
        <f t="shared" si="31"/>
        <v>0</v>
      </c>
      <c r="K38" s="298">
        <f t="shared" si="31"/>
        <v>0</v>
      </c>
      <c r="L38" s="298">
        <f t="shared" si="31"/>
        <v>0</v>
      </c>
      <c r="M38" s="298">
        <f t="shared" si="31"/>
        <v>0</v>
      </c>
      <c r="N38" s="298">
        <f t="shared" si="31"/>
        <v>684629</v>
      </c>
      <c r="O38" s="298">
        <f>SUM(O29:O37)</f>
        <v>2107975</v>
      </c>
      <c r="P38" s="298">
        <f t="shared" si="31"/>
        <v>120000</v>
      </c>
      <c r="Q38" s="298">
        <f t="shared" si="31"/>
        <v>0</v>
      </c>
      <c r="R38" s="298">
        <f t="shared" si="31"/>
        <v>0</v>
      </c>
      <c r="S38" s="298">
        <f t="shared" si="31"/>
        <v>0</v>
      </c>
      <c r="T38" s="298">
        <f t="shared" si="31"/>
        <v>0</v>
      </c>
      <c r="U38" s="298">
        <f>SUM(U29:U37)</f>
        <v>2912604</v>
      </c>
      <c r="V38" s="298">
        <f t="shared" ref="V38:AG38" si="32">SUM(V29:V37)</f>
        <v>200000</v>
      </c>
      <c r="W38" s="298">
        <f t="shared" si="32"/>
        <v>0</v>
      </c>
      <c r="X38" s="298">
        <f t="shared" si="32"/>
        <v>0</v>
      </c>
      <c r="Y38" s="298">
        <f t="shared" si="32"/>
        <v>0</v>
      </c>
      <c r="Z38" s="298">
        <f t="shared" si="32"/>
        <v>0</v>
      </c>
      <c r="AA38" s="298">
        <f t="shared" si="32"/>
        <v>584629</v>
      </c>
      <c r="AB38" s="298">
        <f t="shared" si="32"/>
        <v>2007975</v>
      </c>
      <c r="AC38" s="298">
        <f t="shared" si="32"/>
        <v>120000</v>
      </c>
      <c r="AD38" s="298">
        <f t="shared" si="32"/>
        <v>0</v>
      </c>
      <c r="AE38" s="298">
        <f t="shared" si="32"/>
        <v>0</v>
      </c>
      <c r="AF38" s="298">
        <f t="shared" si="32"/>
        <v>0</v>
      </c>
      <c r="AG38" s="298">
        <f t="shared" si="32"/>
        <v>0</v>
      </c>
    </row>
    <row r="39" spans="1:33" s="269" customFormat="1" ht="26.4" x14ac:dyDescent="0.25">
      <c r="A39" s="295">
        <v>3241</v>
      </c>
      <c r="B39" s="287" t="s">
        <v>47</v>
      </c>
      <c r="C39" s="387">
        <f>SUM(D39:G39)</f>
        <v>0</v>
      </c>
      <c r="D39" s="387"/>
      <c r="E39" s="387"/>
      <c r="F39" s="387"/>
      <c r="G39" s="387"/>
      <c r="H39" s="296">
        <f>SUM(I39:T39)</f>
        <v>0</v>
      </c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>
        <f>SUM(V39:AG39)</f>
        <v>0</v>
      </c>
      <c r="V39" s="296"/>
      <c r="W39" s="296"/>
      <c r="X39" s="296"/>
      <c r="Y39" s="296"/>
      <c r="Z39" s="296"/>
      <c r="AA39" s="296"/>
      <c r="AB39" s="296"/>
      <c r="AC39" s="296">
        <v>0</v>
      </c>
      <c r="AD39" s="296"/>
      <c r="AE39" s="296"/>
      <c r="AF39" s="296"/>
      <c r="AG39" s="296"/>
    </row>
    <row r="40" spans="1:33" s="269" customFormat="1" ht="13.2" x14ac:dyDescent="0.25">
      <c r="A40" s="286">
        <v>324</v>
      </c>
      <c r="B40" s="297"/>
      <c r="C40" s="388">
        <f>SUM(C39)</f>
        <v>0</v>
      </c>
      <c r="D40" s="388">
        <f t="shared" ref="D40:G40" si="33">SUM(D39)</f>
        <v>0</v>
      </c>
      <c r="E40" s="388">
        <f t="shared" si="33"/>
        <v>0</v>
      </c>
      <c r="F40" s="388">
        <f t="shared" si="33"/>
        <v>0</v>
      </c>
      <c r="G40" s="388">
        <f t="shared" si="33"/>
        <v>0</v>
      </c>
      <c r="H40" s="298">
        <f>SUM(H39)</f>
        <v>0</v>
      </c>
      <c r="I40" s="298">
        <f t="shared" ref="I40:T40" si="34">SUM(I39)</f>
        <v>0</v>
      </c>
      <c r="J40" s="298">
        <f t="shared" si="34"/>
        <v>0</v>
      </c>
      <c r="K40" s="298">
        <f t="shared" si="34"/>
        <v>0</v>
      </c>
      <c r="L40" s="298">
        <f t="shared" si="34"/>
        <v>0</v>
      </c>
      <c r="M40" s="298">
        <f t="shared" si="34"/>
        <v>0</v>
      </c>
      <c r="N40" s="298">
        <f t="shared" si="34"/>
        <v>0</v>
      </c>
      <c r="O40" s="298">
        <f t="shared" si="34"/>
        <v>0</v>
      </c>
      <c r="P40" s="298">
        <f t="shared" si="34"/>
        <v>0</v>
      </c>
      <c r="Q40" s="298">
        <f t="shared" si="34"/>
        <v>0</v>
      </c>
      <c r="R40" s="298">
        <f t="shared" si="34"/>
        <v>0</v>
      </c>
      <c r="S40" s="298">
        <f t="shared" si="34"/>
        <v>0</v>
      </c>
      <c r="T40" s="298">
        <f t="shared" si="34"/>
        <v>0</v>
      </c>
      <c r="U40" s="298">
        <f>SUM(U39)</f>
        <v>0</v>
      </c>
      <c r="V40" s="298">
        <f t="shared" ref="V40:AG40" si="35">SUM(V39)</f>
        <v>0</v>
      </c>
      <c r="W40" s="298">
        <f t="shared" si="35"/>
        <v>0</v>
      </c>
      <c r="X40" s="298">
        <f t="shared" si="35"/>
        <v>0</v>
      </c>
      <c r="Y40" s="298">
        <f t="shared" si="35"/>
        <v>0</v>
      </c>
      <c r="Z40" s="298">
        <f t="shared" si="35"/>
        <v>0</v>
      </c>
      <c r="AA40" s="298">
        <f t="shared" si="35"/>
        <v>0</v>
      </c>
      <c r="AB40" s="298">
        <f t="shared" si="35"/>
        <v>0</v>
      </c>
      <c r="AC40" s="298">
        <f t="shared" si="35"/>
        <v>0</v>
      </c>
      <c r="AD40" s="298">
        <f t="shared" si="35"/>
        <v>0</v>
      </c>
      <c r="AE40" s="298">
        <f t="shared" si="35"/>
        <v>0</v>
      </c>
      <c r="AF40" s="298">
        <f t="shared" si="35"/>
        <v>0</v>
      </c>
      <c r="AG40" s="298">
        <f t="shared" si="35"/>
        <v>0</v>
      </c>
    </row>
    <row r="41" spans="1:33" s="269" customFormat="1" ht="13.2" x14ac:dyDescent="0.25">
      <c r="A41" s="295">
        <v>3291</v>
      </c>
      <c r="B41" s="287" t="s">
        <v>48</v>
      </c>
      <c r="C41" s="387">
        <f t="shared" ref="C41:C47" si="36">SUM(D41:G41)</f>
        <v>0</v>
      </c>
      <c r="D41" s="387"/>
      <c r="E41" s="387"/>
      <c r="F41" s="387"/>
      <c r="G41" s="387"/>
      <c r="H41" s="296">
        <f t="shared" ref="H41:H47" si="37">SUM(I41:T41)</f>
        <v>73000</v>
      </c>
      <c r="I41" s="296"/>
      <c r="J41" s="296"/>
      <c r="K41" s="296"/>
      <c r="L41" s="296"/>
      <c r="M41" s="296"/>
      <c r="N41" s="296">
        <v>73000</v>
      </c>
      <c r="O41" s="296"/>
      <c r="P41" s="296"/>
      <c r="Q41" s="296"/>
      <c r="R41" s="296"/>
      <c r="S41" s="296"/>
      <c r="T41" s="296"/>
      <c r="U41" s="296">
        <f t="shared" ref="U41:U47" si="38">SUM(V41:AG41)</f>
        <v>73000</v>
      </c>
      <c r="V41" s="296"/>
      <c r="W41" s="296"/>
      <c r="X41" s="296"/>
      <c r="Y41" s="296"/>
      <c r="Z41" s="296"/>
      <c r="AA41" s="296">
        <v>73000</v>
      </c>
      <c r="AB41" s="296"/>
      <c r="AC41" s="296"/>
      <c r="AD41" s="296"/>
      <c r="AE41" s="296"/>
      <c r="AF41" s="296"/>
      <c r="AG41" s="296"/>
    </row>
    <row r="42" spans="1:33" s="269" customFormat="1" ht="13.2" x14ac:dyDescent="0.25">
      <c r="A42" s="295">
        <v>3292</v>
      </c>
      <c r="B42" s="287" t="s">
        <v>49</v>
      </c>
      <c r="C42" s="387">
        <f t="shared" si="36"/>
        <v>0</v>
      </c>
      <c r="D42" s="387"/>
      <c r="E42" s="387"/>
      <c r="F42" s="387"/>
      <c r="G42" s="387"/>
      <c r="H42" s="296">
        <f t="shared" si="37"/>
        <v>274000</v>
      </c>
      <c r="I42" s="296">
        <v>120000</v>
      </c>
      <c r="J42" s="296"/>
      <c r="K42" s="296"/>
      <c r="L42" s="296"/>
      <c r="M42" s="296"/>
      <c r="N42" s="296">
        <v>94000</v>
      </c>
      <c r="O42" s="296">
        <v>60000</v>
      </c>
      <c r="P42" s="296"/>
      <c r="Q42" s="296"/>
      <c r="R42" s="296"/>
      <c r="S42" s="296"/>
      <c r="T42" s="296"/>
      <c r="U42" s="296">
        <f t="shared" si="38"/>
        <v>274000</v>
      </c>
      <c r="V42" s="296">
        <v>120000</v>
      </c>
      <c r="W42" s="296"/>
      <c r="X42" s="296"/>
      <c r="Y42" s="296"/>
      <c r="Z42" s="296"/>
      <c r="AA42" s="296">
        <v>94000</v>
      </c>
      <c r="AB42" s="296">
        <v>60000</v>
      </c>
      <c r="AC42" s="296"/>
      <c r="AD42" s="296"/>
      <c r="AE42" s="296"/>
      <c r="AF42" s="296"/>
      <c r="AG42" s="296"/>
    </row>
    <row r="43" spans="1:33" s="269" customFormat="1" ht="13.2" x14ac:dyDescent="0.25">
      <c r="A43" s="385">
        <v>3293</v>
      </c>
      <c r="B43" s="390" t="s">
        <v>50</v>
      </c>
      <c r="C43" s="387">
        <f t="shared" si="36"/>
        <v>0</v>
      </c>
      <c r="D43" s="387"/>
      <c r="E43" s="387"/>
      <c r="F43" s="387"/>
      <c r="G43" s="387"/>
      <c r="H43" s="296">
        <f t="shared" si="37"/>
        <v>12000</v>
      </c>
      <c r="I43" s="296"/>
      <c r="J43" s="296"/>
      <c r="K43" s="296"/>
      <c r="L43" s="296"/>
      <c r="M43" s="296"/>
      <c r="N43" s="296">
        <v>12000</v>
      </c>
      <c r="O43" s="296"/>
      <c r="P43" s="296"/>
      <c r="Q43" s="296"/>
      <c r="R43" s="296"/>
      <c r="S43" s="296"/>
      <c r="T43" s="296"/>
      <c r="U43" s="296">
        <f t="shared" si="38"/>
        <v>12000</v>
      </c>
      <c r="V43" s="296"/>
      <c r="W43" s="296"/>
      <c r="X43" s="296"/>
      <c r="Y43" s="296"/>
      <c r="Z43" s="296"/>
      <c r="AA43" s="296">
        <v>12000</v>
      </c>
      <c r="AB43" s="296"/>
      <c r="AC43" s="296"/>
      <c r="AD43" s="296"/>
      <c r="AE43" s="296"/>
      <c r="AF43" s="296"/>
      <c r="AG43" s="296"/>
    </row>
    <row r="44" spans="1:33" s="269" customFormat="1" ht="13.2" x14ac:dyDescent="0.25">
      <c r="A44" s="295">
        <v>3294</v>
      </c>
      <c r="B44" s="287" t="s">
        <v>51</v>
      </c>
      <c r="C44" s="387">
        <f t="shared" si="36"/>
        <v>0</v>
      </c>
      <c r="D44" s="387"/>
      <c r="E44" s="387"/>
      <c r="F44" s="387"/>
      <c r="G44" s="387"/>
      <c r="H44" s="296">
        <f t="shared" si="37"/>
        <v>53200</v>
      </c>
      <c r="I44" s="296"/>
      <c r="J44" s="296"/>
      <c r="K44" s="296"/>
      <c r="L44" s="296"/>
      <c r="M44" s="296"/>
      <c r="N44" s="296">
        <v>53200</v>
      </c>
      <c r="O44" s="296"/>
      <c r="P44" s="296"/>
      <c r="Q44" s="296"/>
      <c r="R44" s="296"/>
      <c r="S44" s="296"/>
      <c r="T44" s="296"/>
      <c r="U44" s="296">
        <f t="shared" si="38"/>
        <v>53200</v>
      </c>
      <c r="V44" s="296"/>
      <c r="W44" s="296"/>
      <c r="X44" s="296"/>
      <c r="Y44" s="296"/>
      <c r="Z44" s="296"/>
      <c r="AA44" s="296">
        <v>53200</v>
      </c>
      <c r="AB44" s="296"/>
      <c r="AC44" s="296"/>
      <c r="AD44" s="296"/>
      <c r="AE44" s="296"/>
      <c r="AF44" s="296"/>
      <c r="AG44" s="296"/>
    </row>
    <row r="45" spans="1:33" s="269" customFormat="1" ht="13.2" x14ac:dyDescent="0.25">
      <c r="A45" s="295">
        <v>3295</v>
      </c>
      <c r="B45" s="287" t="s">
        <v>52</v>
      </c>
      <c r="C45" s="387">
        <f t="shared" si="36"/>
        <v>0</v>
      </c>
      <c r="D45" s="387"/>
      <c r="E45" s="387"/>
      <c r="F45" s="387"/>
      <c r="G45" s="387"/>
      <c r="H45" s="296">
        <f t="shared" si="37"/>
        <v>17460</v>
      </c>
      <c r="I45" s="296"/>
      <c r="J45" s="296"/>
      <c r="K45" s="296"/>
      <c r="L45" s="296"/>
      <c r="M45" s="296"/>
      <c r="N45" s="296">
        <v>17460</v>
      </c>
      <c r="O45" s="296"/>
      <c r="P45" s="296"/>
      <c r="Q45" s="296"/>
      <c r="R45" s="296"/>
      <c r="S45" s="296"/>
      <c r="T45" s="296"/>
      <c r="U45" s="296">
        <f t="shared" si="38"/>
        <v>17460</v>
      </c>
      <c r="V45" s="296"/>
      <c r="W45" s="296"/>
      <c r="X45" s="296"/>
      <c r="Y45" s="296"/>
      <c r="Z45" s="296"/>
      <c r="AA45" s="296">
        <v>17460</v>
      </c>
      <c r="AB45" s="296"/>
      <c r="AC45" s="296"/>
      <c r="AD45" s="296"/>
      <c r="AE45" s="296"/>
      <c r="AF45" s="296"/>
      <c r="AG45" s="296"/>
    </row>
    <row r="46" spans="1:33" s="269" customFormat="1" ht="13.2" x14ac:dyDescent="0.25">
      <c r="A46" s="295">
        <v>3296</v>
      </c>
      <c r="B46" s="332" t="s">
        <v>414</v>
      </c>
      <c r="C46" s="387">
        <f t="shared" si="36"/>
        <v>0</v>
      </c>
      <c r="D46" s="387"/>
      <c r="E46" s="387"/>
      <c r="F46" s="387"/>
      <c r="G46" s="387"/>
      <c r="H46" s="296">
        <f t="shared" si="37"/>
        <v>0</v>
      </c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>
        <f t="shared" si="38"/>
        <v>0</v>
      </c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</row>
    <row r="47" spans="1:33" s="269" customFormat="1" ht="26.4" x14ac:dyDescent="0.25">
      <c r="A47" s="295">
        <v>3299</v>
      </c>
      <c r="B47" s="287" t="s">
        <v>53</v>
      </c>
      <c r="C47" s="387">
        <f t="shared" si="36"/>
        <v>0</v>
      </c>
      <c r="D47" s="387"/>
      <c r="E47" s="387"/>
      <c r="F47" s="387"/>
      <c r="G47" s="387"/>
      <c r="H47" s="296">
        <f t="shared" si="37"/>
        <v>8000</v>
      </c>
      <c r="I47" s="296"/>
      <c r="J47" s="296"/>
      <c r="K47" s="296"/>
      <c r="L47" s="296"/>
      <c r="M47" s="296"/>
      <c r="N47" s="296">
        <v>8000</v>
      </c>
      <c r="O47" s="296"/>
      <c r="P47" s="296"/>
      <c r="Q47" s="296"/>
      <c r="R47" s="296"/>
      <c r="S47" s="296"/>
      <c r="T47" s="296"/>
      <c r="U47" s="296">
        <f t="shared" si="38"/>
        <v>8000</v>
      </c>
      <c r="V47" s="296"/>
      <c r="W47" s="296"/>
      <c r="X47" s="296"/>
      <c r="Y47" s="296"/>
      <c r="Z47" s="296"/>
      <c r="AA47" s="296">
        <v>8000</v>
      </c>
      <c r="AB47" s="296"/>
      <c r="AC47" s="296"/>
      <c r="AD47" s="296"/>
      <c r="AE47" s="296"/>
      <c r="AF47" s="296"/>
      <c r="AG47" s="296"/>
    </row>
    <row r="48" spans="1:33" s="269" customFormat="1" ht="13.2" x14ac:dyDescent="0.25">
      <c r="A48" s="286">
        <v>329</v>
      </c>
      <c r="B48" s="297"/>
      <c r="C48" s="388">
        <f>SUM(C41:C47)</f>
        <v>0</v>
      </c>
      <c r="D48" s="388">
        <f t="shared" ref="D48:G48" si="39">SUM(D41:D47)</f>
        <v>0</v>
      </c>
      <c r="E48" s="388">
        <f t="shared" si="39"/>
        <v>0</v>
      </c>
      <c r="F48" s="388">
        <f t="shared" si="39"/>
        <v>0</v>
      </c>
      <c r="G48" s="388">
        <f t="shared" si="39"/>
        <v>0</v>
      </c>
      <c r="H48" s="298">
        <f>SUM(H41:H47)</f>
        <v>437660</v>
      </c>
      <c r="I48" s="298">
        <f t="shared" ref="I48:T48" si="40">SUM(I41:I47)</f>
        <v>120000</v>
      </c>
      <c r="J48" s="298">
        <f t="shared" si="40"/>
        <v>0</v>
      </c>
      <c r="K48" s="298">
        <f t="shared" si="40"/>
        <v>0</v>
      </c>
      <c r="L48" s="298">
        <f t="shared" si="40"/>
        <v>0</v>
      </c>
      <c r="M48" s="298">
        <f t="shared" si="40"/>
        <v>0</v>
      </c>
      <c r="N48" s="298">
        <f t="shared" si="40"/>
        <v>257660</v>
      </c>
      <c r="O48" s="298">
        <f t="shared" si="40"/>
        <v>60000</v>
      </c>
      <c r="P48" s="298">
        <f t="shared" si="40"/>
        <v>0</v>
      </c>
      <c r="Q48" s="298">
        <f t="shared" si="40"/>
        <v>0</v>
      </c>
      <c r="R48" s="298">
        <f t="shared" si="40"/>
        <v>0</v>
      </c>
      <c r="S48" s="298">
        <f t="shared" si="40"/>
        <v>0</v>
      </c>
      <c r="T48" s="298">
        <f t="shared" si="40"/>
        <v>0</v>
      </c>
      <c r="U48" s="298">
        <f>SUM(U41:U47)</f>
        <v>437660</v>
      </c>
      <c r="V48" s="298">
        <f t="shared" ref="V48:AG48" si="41">SUM(V41:V47)</f>
        <v>120000</v>
      </c>
      <c r="W48" s="298">
        <f t="shared" si="41"/>
        <v>0</v>
      </c>
      <c r="X48" s="298">
        <f t="shared" si="41"/>
        <v>0</v>
      </c>
      <c r="Y48" s="298">
        <f t="shared" si="41"/>
        <v>0</v>
      </c>
      <c r="Z48" s="298">
        <f t="shared" si="41"/>
        <v>0</v>
      </c>
      <c r="AA48" s="298">
        <f t="shared" si="41"/>
        <v>257660</v>
      </c>
      <c r="AB48" s="298">
        <f t="shared" si="41"/>
        <v>60000</v>
      </c>
      <c r="AC48" s="298">
        <f t="shared" si="41"/>
        <v>0</v>
      </c>
      <c r="AD48" s="298">
        <f t="shared" si="41"/>
        <v>0</v>
      </c>
      <c r="AE48" s="298">
        <f t="shared" si="41"/>
        <v>0</v>
      </c>
      <c r="AF48" s="298">
        <f t="shared" si="41"/>
        <v>0</v>
      </c>
      <c r="AG48" s="298">
        <f t="shared" si="41"/>
        <v>0</v>
      </c>
    </row>
    <row r="49" spans="1:33" s="269" customFormat="1" ht="26.4" x14ac:dyDescent="0.25">
      <c r="A49" s="295">
        <v>3431</v>
      </c>
      <c r="B49" s="287" t="s">
        <v>54</v>
      </c>
      <c r="C49" s="387">
        <f t="shared" ref="C49:C56" si="42">SUM(D49:G49)</f>
        <v>0</v>
      </c>
      <c r="D49" s="387"/>
      <c r="E49" s="387"/>
      <c r="F49" s="387"/>
      <c r="G49" s="387"/>
      <c r="H49" s="296">
        <f t="shared" ref="H49:H54" si="43">SUM(I49:T49)</f>
        <v>21950</v>
      </c>
      <c r="I49" s="296"/>
      <c r="J49" s="296"/>
      <c r="K49" s="296"/>
      <c r="L49" s="296"/>
      <c r="M49" s="296"/>
      <c r="N49" s="296">
        <v>21950</v>
      </c>
      <c r="O49" s="296"/>
      <c r="P49" s="296"/>
      <c r="Q49" s="296"/>
      <c r="R49" s="296"/>
      <c r="S49" s="296"/>
      <c r="T49" s="296"/>
      <c r="U49" s="296">
        <f t="shared" ref="U49:U54" si="44">SUM(V49:AG49)</f>
        <v>21950</v>
      </c>
      <c r="V49" s="296"/>
      <c r="W49" s="296"/>
      <c r="X49" s="296"/>
      <c r="Y49" s="296"/>
      <c r="Z49" s="296"/>
      <c r="AA49" s="296">
        <v>21950</v>
      </c>
      <c r="AB49" s="296"/>
      <c r="AC49" s="296"/>
      <c r="AD49" s="296"/>
      <c r="AE49" s="296"/>
      <c r="AF49" s="296"/>
      <c r="AG49" s="296"/>
    </row>
    <row r="50" spans="1:33" s="269" customFormat="1" ht="13.2" x14ac:dyDescent="0.25">
      <c r="A50" s="295">
        <v>3432</v>
      </c>
      <c r="B50" s="287" t="s">
        <v>396</v>
      </c>
      <c r="C50" s="387">
        <f t="shared" si="42"/>
        <v>0</v>
      </c>
      <c r="D50" s="387"/>
      <c r="E50" s="387"/>
      <c r="F50" s="387"/>
      <c r="G50" s="387"/>
      <c r="H50" s="296">
        <f t="shared" si="43"/>
        <v>3650</v>
      </c>
      <c r="I50" s="296"/>
      <c r="J50" s="296"/>
      <c r="K50" s="296"/>
      <c r="L50" s="296"/>
      <c r="M50" s="296"/>
      <c r="N50" s="296">
        <v>3650</v>
      </c>
      <c r="O50" s="296"/>
      <c r="P50" s="296"/>
      <c r="Q50" s="296"/>
      <c r="R50" s="296"/>
      <c r="S50" s="296"/>
      <c r="T50" s="296"/>
      <c r="U50" s="296">
        <f t="shared" si="44"/>
        <v>3650</v>
      </c>
      <c r="V50" s="296"/>
      <c r="W50" s="296"/>
      <c r="X50" s="296"/>
      <c r="Y50" s="296"/>
      <c r="Z50" s="296"/>
      <c r="AA50" s="296">
        <v>3650</v>
      </c>
      <c r="AB50" s="296"/>
      <c r="AC50" s="296"/>
      <c r="AD50" s="296"/>
      <c r="AE50" s="296"/>
      <c r="AF50" s="296"/>
      <c r="AG50" s="296"/>
    </row>
    <row r="51" spans="1:33" s="269" customFormat="1" ht="13.2" x14ac:dyDescent="0.25">
      <c r="A51" s="295">
        <v>3433</v>
      </c>
      <c r="B51" s="332" t="s">
        <v>275</v>
      </c>
      <c r="C51" s="296">
        <f t="shared" si="42"/>
        <v>0</v>
      </c>
      <c r="D51" s="296"/>
      <c r="E51" s="296"/>
      <c r="F51" s="296"/>
      <c r="G51" s="296"/>
      <c r="H51" s="296">
        <f t="shared" si="43"/>
        <v>400</v>
      </c>
      <c r="I51" s="296"/>
      <c r="J51" s="296"/>
      <c r="K51" s="296"/>
      <c r="L51" s="296"/>
      <c r="M51" s="296"/>
      <c r="N51" s="296">
        <v>400</v>
      </c>
      <c r="O51" s="296"/>
      <c r="P51" s="296"/>
      <c r="Q51" s="296"/>
      <c r="R51" s="296"/>
      <c r="S51" s="296"/>
      <c r="T51" s="296"/>
      <c r="U51" s="296">
        <f t="shared" si="44"/>
        <v>400</v>
      </c>
      <c r="V51" s="296"/>
      <c r="W51" s="296"/>
      <c r="X51" s="296"/>
      <c r="Y51" s="296"/>
      <c r="Z51" s="296"/>
      <c r="AA51" s="296">
        <v>400</v>
      </c>
      <c r="AB51" s="296"/>
      <c r="AC51" s="296"/>
      <c r="AD51" s="296"/>
      <c r="AE51" s="296"/>
      <c r="AF51" s="296"/>
      <c r="AG51" s="296"/>
    </row>
    <row r="52" spans="1:33" s="269" customFormat="1" ht="13.2" x14ac:dyDescent="0.25">
      <c r="A52" s="286">
        <v>343</v>
      </c>
      <c r="B52" s="297"/>
      <c r="C52" s="298">
        <f t="shared" si="42"/>
        <v>0</v>
      </c>
      <c r="D52" s="298">
        <f t="shared" ref="D52:G52" si="45">SUM(D45:D47)</f>
        <v>0</v>
      </c>
      <c r="E52" s="298">
        <f t="shared" si="45"/>
        <v>0</v>
      </c>
      <c r="F52" s="298">
        <f t="shared" si="45"/>
        <v>0</v>
      </c>
      <c r="G52" s="298">
        <f t="shared" si="45"/>
        <v>0</v>
      </c>
      <c r="H52" s="298">
        <f t="shared" si="43"/>
        <v>26000</v>
      </c>
      <c r="I52" s="298">
        <f t="shared" ref="I52:M52" si="46">SUM(I45:I47)</f>
        <v>0</v>
      </c>
      <c r="J52" s="298">
        <f t="shared" si="46"/>
        <v>0</v>
      </c>
      <c r="K52" s="298">
        <f t="shared" si="46"/>
        <v>0</v>
      </c>
      <c r="L52" s="298">
        <f t="shared" si="46"/>
        <v>0</v>
      </c>
      <c r="M52" s="298">
        <f t="shared" si="46"/>
        <v>0</v>
      </c>
      <c r="N52" s="298">
        <f>SUM(N49:N51)</f>
        <v>26000</v>
      </c>
      <c r="O52" s="298">
        <f>SUM(O49:O51)</f>
        <v>0</v>
      </c>
      <c r="P52" s="298">
        <f t="shared" ref="P52:T52" si="47">SUM(P45:P47)</f>
        <v>0</v>
      </c>
      <c r="Q52" s="298">
        <f t="shared" si="47"/>
        <v>0</v>
      </c>
      <c r="R52" s="298">
        <f t="shared" si="47"/>
        <v>0</v>
      </c>
      <c r="S52" s="298">
        <f t="shared" si="47"/>
        <v>0</v>
      </c>
      <c r="T52" s="298">
        <f t="shared" si="47"/>
        <v>0</v>
      </c>
      <c r="U52" s="298">
        <f t="shared" si="44"/>
        <v>26000</v>
      </c>
      <c r="V52" s="298">
        <f t="shared" ref="V52:Z52" si="48">SUM(V45:V47)</f>
        <v>0</v>
      </c>
      <c r="W52" s="298">
        <f t="shared" si="48"/>
        <v>0</v>
      </c>
      <c r="X52" s="298">
        <f t="shared" si="48"/>
        <v>0</v>
      </c>
      <c r="Y52" s="298">
        <f t="shared" si="48"/>
        <v>0</v>
      </c>
      <c r="Z52" s="298">
        <f t="shared" si="48"/>
        <v>0</v>
      </c>
      <c r="AA52" s="298">
        <f>SUM(AA49:AA51)</f>
        <v>26000</v>
      </c>
      <c r="AB52" s="298">
        <f t="shared" ref="AB52:AG52" si="49">SUM(AB45:AB47)</f>
        <v>0</v>
      </c>
      <c r="AC52" s="298">
        <f t="shared" si="49"/>
        <v>0</v>
      </c>
      <c r="AD52" s="298">
        <f t="shared" si="49"/>
        <v>0</v>
      </c>
      <c r="AE52" s="298">
        <f t="shared" si="49"/>
        <v>0</v>
      </c>
      <c r="AF52" s="298">
        <f t="shared" si="49"/>
        <v>0</v>
      </c>
      <c r="AG52" s="298">
        <f t="shared" si="49"/>
        <v>0</v>
      </c>
    </row>
    <row r="53" spans="1:33" s="269" customFormat="1" ht="13.2" x14ac:dyDescent="0.25">
      <c r="A53" s="295">
        <v>3831</v>
      </c>
      <c r="B53" s="287" t="s">
        <v>390</v>
      </c>
      <c r="C53" s="296">
        <f t="shared" si="42"/>
        <v>0</v>
      </c>
      <c r="D53" s="296"/>
      <c r="E53" s="296"/>
      <c r="F53" s="296"/>
      <c r="G53" s="296"/>
      <c r="H53" s="296">
        <f t="shared" si="43"/>
        <v>0</v>
      </c>
      <c r="I53" s="296"/>
      <c r="J53" s="296"/>
      <c r="K53" s="296"/>
      <c r="L53" s="296"/>
      <c r="M53" s="296"/>
      <c r="N53" s="296">
        <v>0</v>
      </c>
      <c r="O53" s="296"/>
      <c r="P53" s="296"/>
      <c r="Q53" s="296"/>
      <c r="R53" s="296"/>
      <c r="S53" s="296"/>
      <c r="T53" s="296"/>
      <c r="U53" s="296">
        <f t="shared" si="44"/>
        <v>0</v>
      </c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</row>
    <row r="54" spans="1:33" s="269" customFormat="1" ht="13.2" x14ac:dyDescent="0.25">
      <c r="A54" s="286">
        <v>383</v>
      </c>
      <c r="B54" s="297"/>
      <c r="C54" s="298">
        <f t="shared" si="42"/>
        <v>0</v>
      </c>
      <c r="D54" s="298">
        <f t="shared" ref="D54:G54" si="50">SUM(D53)</f>
        <v>0</v>
      </c>
      <c r="E54" s="298">
        <f t="shared" si="50"/>
        <v>0</v>
      </c>
      <c r="F54" s="298">
        <f t="shared" si="50"/>
        <v>0</v>
      </c>
      <c r="G54" s="298">
        <f t="shared" si="50"/>
        <v>0</v>
      </c>
      <c r="H54" s="298">
        <f t="shared" si="43"/>
        <v>0</v>
      </c>
      <c r="I54" s="298">
        <f>SUM(I50)</f>
        <v>0</v>
      </c>
      <c r="J54" s="298"/>
      <c r="K54" s="298">
        <f>SUM(K46:K48)</f>
        <v>0</v>
      </c>
      <c r="L54" s="298">
        <f>SUM(L46:L48)</f>
        <v>0</v>
      </c>
      <c r="M54" s="298">
        <f>SUM(M53)</f>
        <v>0</v>
      </c>
      <c r="N54" s="298">
        <f>SUM(N53)</f>
        <v>0</v>
      </c>
      <c r="O54" s="298">
        <f>SUM(O53)</f>
        <v>0</v>
      </c>
      <c r="P54" s="298">
        <f t="shared" ref="P54:T54" si="51">SUM(P46:P48)</f>
        <v>0</v>
      </c>
      <c r="Q54" s="298">
        <f t="shared" si="51"/>
        <v>0</v>
      </c>
      <c r="R54" s="298">
        <f t="shared" si="51"/>
        <v>0</v>
      </c>
      <c r="S54" s="298">
        <f t="shared" si="51"/>
        <v>0</v>
      </c>
      <c r="T54" s="298">
        <f t="shared" si="51"/>
        <v>0</v>
      </c>
      <c r="U54" s="298">
        <f t="shared" si="44"/>
        <v>0</v>
      </c>
      <c r="V54" s="298">
        <f>SUM(V50)</f>
        <v>0</v>
      </c>
      <c r="W54" s="298">
        <f>SUM(W50)</f>
        <v>0</v>
      </c>
      <c r="X54" s="298">
        <f>SUM(X46:X48)</f>
        <v>0</v>
      </c>
      <c r="Y54" s="298">
        <f>SUM(Y46:Y48)</f>
        <v>0</v>
      </c>
      <c r="Z54" s="298">
        <f>SUM(Z46:Z48)</f>
        <v>0</v>
      </c>
      <c r="AA54" s="298">
        <f>SUM(AA53)</f>
        <v>0</v>
      </c>
      <c r="AB54" s="298">
        <f>SUM(AB53)</f>
        <v>0</v>
      </c>
      <c r="AC54" s="298">
        <f t="shared" ref="AC54:AG54" si="52">SUM(AC53)</f>
        <v>0</v>
      </c>
      <c r="AD54" s="298">
        <f t="shared" si="52"/>
        <v>0</v>
      </c>
      <c r="AE54" s="298">
        <f t="shared" si="52"/>
        <v>0</v>
      </c>
      <c r="AF54" s="298">
        <f t="shared" si="52"/>
        <v>0</v>
      </c>
      <c r="AG54" s="298">
        <f t="shared" si="52"/>
        <v>0</v>
      </c>
    </row>
    <row r="55" spans="1:33" s="269" customFormat="1" ht="13.2" x14ac:dyDescent="0.25">
      <c r="A55" s="385">
        <v>4123</v>
      </c>
      <c r="B55" s="390" t="s">
        <v>76</v>
      </c>
      <c r="C55" s="296">
        <f t="shared" si="42"/>
        <v>0</v>
      </c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</row>
    <row r="56" spans="1:33" s="269" customFormat="1" ht="13.2" x14ac:dyDescent="0.25">
      <c r="A56" s="286">
        <v>412</v>
      </c>
      <c r="B56" s="297"/>
      <c r="C56" s="298">
        <f t="shared" si="42"/>
        <v>0</v>
      </c>
      <c r="D56" s="298">
        <f>SUM(D53)</f>
        <v>0</v>
      </c>
      <c r="E56" s="298">
        <f>SUM(E53)</f>
        <v>0</v>
      </c>
      <c r="F56" s="298">
        <f>SUM(F49:F51)</f>
        <v>0</v>
      </c>
      <c r="G56" s="298">
        <f>SUM(G49:G51)</f>
        <v>0</v>
      </c>
      <c r="H56" s="298">
        <f>SUM(I56:T56)</f>
        <v>0</v>
      </c>
      <c r="I56" s="298">
        <f>SUM(I53)</f>
        <v>0</v>
      </c>
      <c r="J56" s="298"/>
      <c r="K56" s="298">
        <f>SUM(K49:K51)</f>
        <v>0</v>
      </c>
      <c r="L56" s="298">
        <f>SUM(L49:L51)</f>
        <v>0</v>
      </c>
      <c r="M56" s="298">
        <f>SUM(M49:M51)</f>
        <v>0</v>
      </c>
      <c r="N56" s="298">
        <f>SUM(N53)</f>
        <v>0</v>
      </c>
      <c r="O56" s="298">
        <f t="shared" ref="O56:T56" si="53">SUM(O49:O51)</f>
        <v>0</v>
      </c>
      <c r="P56" s="298">
        <f t="shared" si="53"/>
        <v>0</v>
      </c>
      <c r="Q56" s="298">
        <f t="shared" si="53"/>
        <v>0</v>
      </c>
      <c r="R56" s="298">
        <f t="shared" si="53"/>
        <v>0</v>
      </c>
      <c r="S56" s="298">
        <f t="shared" si="53"/>
        <v>0</v>
      </c>
      <c r="T56" s="298">
        <f t="shared" si="53"/>
        <v>0</v>
      </c>
      <c r="U56" s="298">
        <f>SUM(V56:AG56)</f>
        <v>0</v>
      </c>
      <c r="V56" s="298">
        <f>SUM(V53)</f>
        <v>0</v>
      </c>
      <c r="W56" s="298">
        <f>SUM(W53)</f>
        <v>0</v>
      </c>
      <c r="X56" s="298">
        <f>SUM(X49:X51)</f>
        <v>0</v>
      </c>
      <c r="Y56" s="298">
        <f>SUM(Y49:Y51)</f>
        <v>0</v>
      </c>
      <c r="Z56" s="298">
        <f>SUM(Z49:Z51)</f>
        <v>0</v>
      </c>
      <c r="AA56" s="298">
        <f>SUM(AA53)</f>
        <v>0</v>
      </c>
      <c r="AB56" s="298">
        <f t="shared" ref="AB56:AG56" si="54">SUM(AB49:AB51)</f>
        <v>0</v>
      </c>
      <c r="AC56" s="298">
        <f t="shared" si="54"/>
        <v>0</v>
      </c>
      <c r="AD56" s="298">
        <f t="shared" si="54"/>
        <v>0</v>
      </c>
      <c r="AE56" s="298">
        <f t="shared" si="54"/>
        <v>0</v>
      </c>
      <c r="AF56" s="298">
        <f t="shared" si="54"/>
        <v>0</v>
      </c>
      <c r="AG56" s="298">
        <f t="shared" si="54"/>
        <v>0</v>
      </c>
    </row>
    <row r="57" spans="1:33" ht="26.4" hidden="1" x14ac:dyDescent="0.25">
      <c r="A57" s="292" t="s">
        <v>21</v>
      </c>
      <c r="B57" s="293" t="s">
        <v>56</v>
      </c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</row>
    <row r="58" spans="1:33" ht="13.2" hidden="1" x14ac:dyDescent="0.25">
      <c r="A58" s="295">
        <v>3111</v>
      </c>
      <c r="B58" s="287" t="s">
        <v>23</v>
      </c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</row>
    <row r="59" spans="1:33" ht="13.2" hidden="1" x14ac:dyDescent="0.25">
      <c r="A59" s="295">
        <v>3121</v>
      </c>
      <c r="B59" s="287" t="s">
        <v>24</v>
      </c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</row>
    <row r="60" spans="1:33" ht="26.4" hidden="1" x14ac:dyDescent="0.25">
      <c r="A60" s="295">
        <v>3131</v>
      </c>
      <c r="B60" s="287" t="s">
        <v>25</v>
      </c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</row>
    <row r="61" spans="1:33" ht="26.4" hidden="1" x14ac:dyDescent="0.25">
      <c r="A61" s="295">
        <v>3132</v>
      </c>
      <c r="B61" s="287" t="s">
        <v>26</v>
      </c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</row>
    <row r="62" spans="1:33" ht="26.4" hidden="1" x14ac:dyDescent="0.25">
      <c r="A62" s="295">
        <v>3133</v>
      </c>
      <c r="B62" s="287" t="s">
        <v>27</v>
      </c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</row>
    <row r="63" spans="1:33" ht="13.2" hidden="1" x14ac:dyDescent="0.25">
      <c r="A63" s="295">
        <v>3211</v>
      </c>
      <c r="B63" s="287" t="s">
        <v>28</v>
      </c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</row>
    <row r="64" spans="1:33" ht="26.4" hidden="1" x14ac:dyDescent="0.25">
      <c r="A64" s="295">
        <v>3212</v>
      </c>
      <c r="B64" s="287" t="s">
        <v>29</v>
      </c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</row>
    <row r="65" spans="1:33" ht="13.2" hidden="1" x14ac:dyDescent="0.25">
      <c r="A65" s="295">
        <v>3213</v>
      </c>
      <c r="B65" s="287" t="s">
        <v>30</v>
      </c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</row>
    <row r="66" spans="1:33" ht="26.4" hidden="1" x14ac:dyDescent="0.25">
      <c r="A66" s="295">
        <v>3214</v>
      </c>
      <c r="B66" s="287" t="s">
        <v>31</v>
      </c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</row>
    <row r="67" spans="1:33" ht="26.4" hidden="1" x14ac:dyDescent="0.25">
      <c r="A67" s="295">
        <v>3221</v>
      </c>
      <c r="B67" s="287" t="s">
        <v>32</v>
      </c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6"/>
      <c r="AF67" s="296"/>
      <c r="AG67" s="296"/>
    </row>
    <row r="68" spans="1:33" ht="13.2" hidden="1" x14ac:dyDescent="0.25">
      <c r="A68" s="295">
        <v>3222</v>
      </c>
      <c r="B68" s="287" t="s">
        <v>33</v>
      </c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296"/>
      <c r="AD68" s="296"/>
      <c r="AE68" s="296"/>
      <c r="AF68" s="296"/>
      <c r="AG68" s="296"/>
    </row>
    <row r="69" spans="1:33" ht="13.2" hidden="1" x14ac:dyDescent="0.25">
      <c r="A69" s="295">
        <v>3223</v>
      </c>
      <c r="B69" s="287" t="s">
        <v>34</v>
      </c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6"/>
      <c r="AF69" s="296"/>
      <c r="AG69" s="296"/>
    </row>
    <row r="70" spans="1:33" ht="26.4" hidden="1" x14ac:dyDescent="0.25">
      <c r="A70" s="295">
        <v>3224</v>
      </c>
      <c r="B70" s="287" t="s">
        <v>35</v>
      </c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296"/>
      <c r="AG70" s="296"/>
    </row>
    <row r="71" spans="1:33" ht="13.2" hidden="1" x14ac:dyDescent="0.25">
      <c r="A71" s="295">
        <v>3225</v>
      </c>
      <c r="B71" s="287" t="s">
        <v>36</v>
      </c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6"/>
      <c r="AF71" s="296"/>
      <c r="AG71" s="296"/>
    </row>
    <row r="72" spans="1:33" ht="26.4" hidden="1" x14ac:dyDescent="0.25">
      <c r="A72" s="295">
        <v>3227</v>
      </c>
      <c r="B72" s="287" t="s">
        <v>37</v>
      </c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6"/>
      <c r="AF72" s="296"/>
      <c r="AG72" s="296"/>
    </row>
    <row r="73" spans="1:33" ht="13.2" hidden="1" x14ac:dyDescent="0.25">
      <c r="A73" s="295">
        <v>3231</v>
      </c>
      <c r="B73" s="287" t="s">
        <v>38</v>
      </c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6"/>
      <c r="AD73" s="296"/>
      <c r="AE73" s="296"/>
      <c r="AF73" s="296"/>
      <c r="AG73" s="296"/>
    </row>
    <row r="74" spans="1:33" ht="26.4" hidden="1" x14ac:dyDescent="0.25">
      <c r="A74" s="295">
        <v>3232</v>
      </c>
      <c r="B74" s="287" t="s">
        <v>39</v>
      </c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6"/>
      <c r="AD74" s="296"/>
      <c r="AE74" s="296"/>
      <c r="AF74" s="296"/>
      <c r="AG74" s="296"/>
    </row>
    <row r="75" spans="1:33" ht="13.2" hidden="1" x14ac:dyDescent="0.25">
      <c r="A75" s="295">
        <v>3233</v>
      </c>
      <c r="B75" s="287" t="s">
        <v>40</v>
      </c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</row>
    <row r="76" spans="1:33" ht="13.2" hidden="1" x14ac:dyDescent="0.25">
      <c r="A76" s="295">
        <v>3234</v>
      </c>
      <c r="B76" s="287" t="s">
        <v>41</v>
      </c>
      <c r="C76" s="296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96"/>
      <c r="AB76" s="296"/>
      <c r="AC76" s="296"/>
      <c r="AD76" s="296"/>
      <c r="AE76" s="296"/>
      <c r="AF76" s="296"/>
      <c r="AG76" s="296"/>
    </row>
    <row r="77" spans="1:33" ht="13.2" hidden="1" x14ac:dyDescent="0.25">
      <c r="A77" s="295">
        <v>3235</v>
      </c>
      <c r="B77" s="287" t="s">
        <v>42</v>
      </c>
      <c r="C77" s="296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</row>
    <row r="78" spans="1:33" ht="13.2" hidden="1" x14ac:dyDescent="0.25">
      <c r="A78" s="295">
        <v>3236</v>
      </c>
      <c r="B78" s="287" t="s">
        <v>43</v>
      </c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</row>
    <row r="79" spans="1:33" ht="13.2" hidden="1" x14ac:dyDescent="0.25">
      <c r="A79" s="295">
        <v>3237</v>
      </c>
      <c r="B79" s="287" t="s">
        <v>44</v>
      </c>
      <c r="C79" s="296"/>
      <c r="D79" s="296"/>
      <c r="E79" s="296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  <c r="Y79" s="296"/>
      <c r="Z79" s="296"/>
      <c r="AA79" s="296"/>
      <c r="AB79" s="296"/>
      <c r="AC79" s="296"/>
      <c r="AD79" s="296"/>
      <c r="AE79" s="296"/>
      <c r="AF79" s="296"/>
      <c r="AG79" s="296"/>
    </row>
    <row r="80" spans="1:33" ht="13.2" hidden="1" x14ac:dyDescent="0.25">
      <c r="A80" s="295">
        <v>3238</v>
      </c>
      <c r="B80" s="287" t="s">
        <v>45</v>
      </c>
      <c r="C80" s="296"/>
      <c r="D80" s="296"/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</row>
    <row r="81" spans="1:33" ht="13.2" hidden="1" x14ac:dyDescent="0.25">
      <c r="A81" s="295">
        <v>3239</v>
      </c>
      <c r="B81" s="287" t="s">
        <v>46</v>
      </c>
      <c r="C81" s="296"/>
      <c r="D81" s="296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6"/>
      <c r="AB81" s="296"/>
      <c r="AC81" s="296"/>
      <c r="AD81" s="296"/>
      <c r="AE81" s="296"/>
      <c r="AF81" s="296"/>
      <c r="AG81" s="296"/>
    </row>
    <row r="82" spans="1:33" ht="13.2" hidden="1" x14ac:dyDescent="0.25">
      <c r="A82" s="295">
        <v>3291</v>
      </c>
      <c r="B82" s="287" t="s">
        <v>48</v>
      </c>
      <c r="C82" s="296"/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6"/>
      <c r="AE82" s="296"/>
      <c r="AF82" s="296"/>
      <c r="AG82" s="296"/>
    </row>
    <row r="83" spans="1:33" ht="13.2" hidden="1" x14ac:dyDescent="0.25">
      <c r="A83" s="295">
        <v>3292</v>
      </c>
      <c r="B83" s="287" t="s">
        <v>49</v>
      </c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  <c r="AE83" s="296"/>
      <c r="AF83" s="296"/>
      <c r="AG83" s="296"/>
    </row>
    <row r="84" spans="1:33" ht="13.2" hidden="1" x14ac:dyDescent="0.25">
      <c r="A84" s="295">
        <v>3293</v>
      </c>
      <c r="B84" s="287" t="s">
        <v>50</v>
      </c>
      <c r="C84" s="296"/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6"/>
      <c r="AC84" s="296"/>
      <c r="AD84" s="296"/>
      <c r="AE84" s="296"/>
      <c r="AF84" s="296"/>
      <c r="AG84" s="296"/>
    </row>
    <row r="85" spans="1:33" ht="13.2" hidden="1" x14ac:dyDescent="0.25">
      <c r="A85" s="295">
        <v>3294</v>
      </c>
      <c r="B85" s="287" t="s">
        <v>51</v>
      </c>
      <c r="C85" s="296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  <c r="AA85" s="296"/>
      <c r="AB85" s="296"/>
      <c r="AC85" s="296"/>
      <c r="AD85" s="296"/>
      <c r="AE85" s="296"/>
      <c r="AF85" s="296"/>
      <c r="AG85" s="296"/>
    </row>
    <row r="86" spans="1:33" ht="13.2" hidden="1" x14ac:dyDescent="0.25">
      <c r="A86" s="295">
        <v>3295</v>
      </c>
      <c r="B86" s="287" t="s">
        <v>52</v>
      </c>
      <c r="C86" s="296"/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6"/>
      <c r="AA86" s="296"/>
      <c r="AB86" s="296"/>
      <c r="AC86" s="296"/>
      <c r="AD86" s="296"/>
      <c r="AE86" s="296"/>
      <c r="AF86" s="296"/>
      <c r="AG86" s="296"/>
    </row>
    <row r="87" spans="1:33" ht="26.4" hidden="1" x14ac:dyDescent="0.25">
      <c r="A87" s="295">
        <v>3299</v>
      </c>
      <c r="B87" s="287" t="s">
        <v>53</v>
      </c>
      <c r="C87" s="296"/>
      <c r="D87" s="296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  <c r="AA87" s="296"/>
      <c r="AB87" s="296"/>
      <c r="AC87" s="296"/>
      <c r="AD87" s="296"/>
      <c r="AE87" s="296"/>
      <c r="AF87" s="296"/>
      <c r="AG87" s="296"/>
    </row>
    <row r="88" spans="1:33" ht="26.4" hidden="1" x14ac:dyDescent="0.25">
      <c r="A88" s="295">
        <v>3431</v>
      </c>
      <c r="B88" s="287" t="s">
        <v>54</v>
      </c>
      <c r="C88" s="296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  <c r="Y88" s="296"/>
      <c r="Z88" s="296"/>
      <c r="AA88" s="296"/>
      <c r="AB88" s="296"/>
      <c r="AC88" s="296"/>
      <c r="AD88" s="296"/>
      <c r="AE88" s="296"/>
      <c r="AF88" s="296"/>
      <c r="AG88" s="296"/>
    </row>
    <row r="89" spans="1:33" ht="26.4" hidden="1" x14ac:dyDescent="0.25">
      <c r="A89" s="295">
        <v>3434</v>
      </c>
      <c r="B89" s="287" t="s">
        <v>55</v>
      </c>
      <c r="C89" s="296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  <c r="AA89" s="296"/>
      <c r="AB89" s="296"/>
      <c r="AC89" s="296"/>
      <c r="AD89" s="296"/>
      <c r="AE89" s="296"/>
      <c r="AF89" s="296"/>
      <c r="AG89" s="296"/>
    </row>
    <row r="90" spans="1:33" s="276" customFormat="1" ht="13.2" hidden="1" x14ac:dyDescent="0.25">
      <c r="A90" s="292" t="s">
        <v>21</v>
      </c>
      <c r="B90" s="333" t="s">
        <v>57</v>
      </c>
      <c r="C90" s="294">
        <f>C92+C94+C98+C103+C106+C108</f>
        <v>0</v>
      </c>
      <c r="D90" s="294">
        <f>D92+D94+D98+D103+D106+D108</f>
        <v>0</v>
      </c>
      <c r="E90" s="294"/>
      <c r="F90" s="294">
        <f t="shared" ref="F90:G90" si="55">F92+F94+F108</f>
        <v>0</v>
      </c>
      <c r="G90" s="294">
        <f t="shared" si="55"/>
        <v>0</v>
      </c>
      <c r="H90" s="294">
        <f>H92+H94+H98+H103+H108</f>
        <v>831119</v>
      </c>
      <c r="I90" s="294">
        <f>I92+I94+I98+I103+I108</f>
        <v>500000</v>
      </c>
      <c r="J90" s="294"/>
      <c r="K90" s="294">
        <f t="shared" ref="K90:M90" si="56">K92+K94+K108</f>
        <v>0</v>
      </c>
      <c r="L90" s="294">
        <f t="shared" si="56"/>
        <v>0</v>
      </c>
      <c r="M90" s="294">
        <f t="shared" si="56"/>
        <v>0</v>
      </c>
      <c r="N90" s="294">
        <f>N92+N94+N98+N103+N108</f>
        <v>331119</v>
      </c>
      <c r="O90" s="294">
        <f t="shared" ref="O90:S90" si="57">O92+O94+O108</f>
        <v>0</v>
      </c>
      <c r="P90" s="294">
        <f t="shared" si="57"/>
        <v>0</v>
      </c>
      <c r="Q90" s="294">
        <f t="shared" si="57"/>
        <v>0</v>
      </c>
      <c r="R90" s="294">
        <f t="shared" si="57"/>
        <v>0</v>
      </c>
      <c r="S90" s="294">
        <f t="shared" si="57"/>
        <v>0</v>
      </c>
      <c r="T90" s="294">
        <f t="shared" ref="T90" si="58">T92+T94+T98+T103+T108</f>
        <v>0</v>
      </c>
      <c r="U90" s="294">
        <f>U92+U94+U98+U103+U106+U108</f>
        <v>831119</v>
      </c>
      <c r="V90" s="294">
        <f>V92+V94+V98+V103+V106+V108</f>
        <v>500000</v>
      </c>
      <c r="W90" s="294"/>
      <c r="X90" s="294">
        <f t="shared" ref="X90:Z90" si="59">X92+X94+X108</f>
        <v>0</v>
      </c>
      <c r="Y90" s="294">
        <f t="shared" si="59"/>
        <v>0</v>
      </c>
      <c r="Z90" s="294">
        <f t="shared" si="59"/>
        <v>0</v>
      </c>
      <c r="AA90" s="294">
        <f>AA92+AA94+AA98+AA103+AA108</f>
        <v>331119</v>
      </c>
      <c r="AB90" s="294">
        <f t="shared" ref="AB90:AF90" si="60">AB92+AB94+AB108</f>
        <v>0</v>
      </c>
      <c r="AC90" s="294">
        <f t="shared" si="60"/>
        <v>0</v>
      </c>
      <c r="AD90" s="294">
        <f t="shared" si="60"/>
        <v>0</v>
      </c>
      <c r="AE90" s="294">
        <f t="shared" si="60"/>
        <v>0</v>
      </c>
      <c r="AF90" s="294">
        <f t="shared" si="60"/>
        <v>0</v>
      </c>
      <c r="AG90" s="294">
        <f t="shared" ref="AG90" si="61">AG92+AG94+AG98+AG103+AG108</f>
        <v>0</v>
      </c>
    </row>
    <row r="91" spans="1:33" ht="13.2" hidden="1" x14ac:dyDescent="0.25">
      <c r="A91" s="295">
        <v>3111</v>
      </c>
      <c r="B91" s="287" t="s">
        <v>23</v>
      </c>
      <c r="C91" s="387">
        <f>SUM(D91:G91)</f>
        <v>0</v>
      </c>
      <c r="D91" s="296"/>
      <c r="E91" s="296"/>
      <c r="F91" s="296"/>
      <c r="G91" s="296"/>
      <c r="H91" s="296">
        <f>SUM(I91:T91)</f>
        <v>642318</v>
      </c>
      <c r="I91" s="296">
        <v>425103</v>
      </c>
      <c r="J91" s="296"/>
      <c r="K91" s="296"/>
      <c r="L91" s="296"/>
      <c r="M91" s="296"/>
      <c r="N91" s="296">
        <v>217215</v>
      </c>
      <c r="O91" s="296"/>
      <c r="P91" s="296"/>
      <c r="Q91" s="296"/>
      <c r="R91" s="296"/>
      <c r="S91" s="296"/>
      <c r="T91" s="296"/>
      <c r="U91" s="296">
        <f>SUM(V91:AG91)</f>
        <v>642318</v>
      </c>
      <c r="V91" s="296">
        <v>425103</v>
      </c>
      <c r="W91" s="296"/>
      <c r="X91" s="296"/>
      <c r="Y91" s="296"/>
      <c r="Z91" s="296"/>
      <c r="AA91" s="296">
        <v>217215</v>
      </c>
      <c r="AB91" s="296"/>
      <c r="AC91" s="296"/>
      <c r="AD91" s="296"/>
      <c r="AE91" s="296"/>
      <c r="AF91" s="296"/>
      <c r="AG91" s="296"/>
    </row>
    <row r="92" spans="1:33" ht="13.2" hidden="1" x14ac:dyDescent="0.25">
      <c r="A92" s="286">
        <v>311</v>
      </c>
      <c r="B92" s="297"/>
      <c r="C92" s="298">
        <f>SUM(C91)</f>
        <v>0</v>
      </c>
      <c r="D92" s="298">
        <f t="shared" ref="D92:G92" si="62">SUM(D91)</f>
        <v>0</v>
      </c>
      <c r="E92" s="298"/>
      <c r="F92" s="298">
        <f t="shared" si="62"/>
        <v>0</v>
      </c>
      <c r="G92" s="298">
        <f t="shared" si="62"/>
        <v>0</v>
      </c>
      <c r="H92" s="298">
        <f>SUM(H91)</f>
        <v>642318</v>
      </c>
      <c r="I92" s="298">
        <f t="shared" ref="I92" si="63">SUM(I91)</f>
        <v>425103</v>
      </c>
      <c r="J92" s="298"/>
      <c r="K92" s="298">
        <f t="shared" ref="K92:T92" si="64">SUM(K91)</f>
        <v>0</v>
      </c>
      <c r="L92" s="298">
        <f t="shared" si="64"/>
        <v>0</v>
      </c>
      <c r="M92" s="298">
        <f t="shared" si="64"/>
        <v>0</v>
      </c>
      <c r="N92" s="298">
        <f t="shared" si="64"/>
        <v>217215</v>
      </c>
      <c r="O92" s="298">
        <f t="shared" si="64"/>
        <v>0</v>
      </c>
      <c r="P92" s="298">
        <f t="shared" si="64"/>
        <v>0</v>
      </c>
      <c r="Q92" s="298">
        <f t="shared" si="64"/>
        <v>0</v>
      </c>
      <c r="R92" s="298">
        <f t="shared" si="64"/>
        <v>0</v>
      </c>
      <c r="S92" s="298">
        <f t="shared" si="64"/>
        <v>0</v>
      </c>
      <c r="T92" s="298">
        <f t="shared" si="64"/>
        <v>0</v>
      </c>
      <c r="U92" s="298">
        <f>SUM(U91)</f>
        <v>642318</v>
      </c>
      <c r="V92" s="298">
        <f t="shared" ref="V92:AG92" si="65">SUM(V91)</f>
        <v>425103</v>
      </c>
      <c r="W92" s="298"/>
      <c r="X92" s="298">
        <f t="shared" si="65"/>
        <v>0</v>
      </c>
      <c r="Y92" s="298">
        <f t="shared" si="65"/>
        <v>0</v>
      </c>
      <c r="Z92" s="298">
        <f t="shared" si="65"/>
        <v>0</v>
      </c>
      <c r="AA92" s="298">
        <f t="shared" si="65"/>
        <v>217215</v>
      </c>
      <c r="AB92" s="298">
        <f t="shared" si="65"/>
        <v>0</v>
      </c>
      <c r="AC92" s="298">
        <f t="shared" si="65"/>
        <v>0</v>
      </c>
      <c r="AD92" s="298">
        <f t="shared" si="65"/>
        <v>0</v>
      </c>
      <c r="AE92" s="298">
        <f t="shared" si="65"/>
        <v>0</v>
      </c>
      <c r="AF92" s="298">
        <f t="shared" si="65"/>
        <v>0</v>
      </c>
      <c r="AG92" s="298">
        <f t="shared" si="65"/>
        <v>0</v>
      </c>
    </row>
    <row r="93" spans="1:33" ht="13.2" hidden="1" x14ac:dyDescent="0.25">
      <c r="A93" s="295">
        <v>3121</v>
      </c>
      <c r="B93" s="287" t="s">
        <v>24</v>
      </c>
      <c r="C93" s="296">
        <f>SUM(D93:G93)</f>
        <v>0</v>
      </c>
      <c r="D93" s="296"/>
      <c r="E93" s="296"/>
      <c r="F93" s="296"/>
      <c r="G93" s="296"/>
      <c r="H93" s="296">
        <f>SUM(I93:T93)</f>
        <v>15000</v>
      </c>
      <c r="I93" s="296">
        <v>7500</v>
      </c>
      <c r="J93" s="296"/>
      <c r="K93" s="296"/>
      <c r="L93" s="296"/>
      <c r="M93" s="296"/>
      <c r="N93" s="296">
        <v>7500</v>
      </c>
      <c r="O93" s="296"/>
      <c r="P93" s="296"/>
      <c r="Q93" s="296"/>
      <c r="R93" s="296"/>
      <c r="S93" s="296"/>
      <c r="T93" s="296"/>
      <c r="U93" s="296">
        <f>SUM(V93:AG93)</f>
        <v>15000</v>
      </c>
      <c r="V93" s="296">
        <v>7500</v>
      </c>
      <c r="W93" s="296"/>
      <c r="X93" s="296"/>
      <c r="Y93" s="296"/>
      <c r="Z93" s="296"/>
      <c r="AA93" s="296">
        <v>7500</v>
      </c>
      <c r="AB93" s="296"/>
      <c r="AC93" s="296"/>
      <c r="AD93" s="296"/>
      <c r="AE93" s="296"/>
      <c r="AF93" s="296"/>
      <c r="AG93" s="296"/>
    </row>
    <row r="94" spans="1:33" ht="13.2" hidden="1" x14ac:dyDescent="0.25">
      <c r="A94" s="286">
        <v>312</v>
      </c>
      <c r="B94" s="297"/>
      <c r="C94" s="298">
        <f>SUM(C93)</f>
        <v>0</v>
      </c>
      <c r="D94" s="298">
        <f t="shared" ref="D94:G94" si="66">SUM(D93)</f>
        <v>0</v>
      </c>
      <c r="E94" s="298"/>
      <c r="F94" s="298">
        <f t="shared" si="66"/>
        <v>0</v>
      </c>
      <c r="G94" s="298">
        <f t="shared" si="66"/>
        <v>0</v>
      </c>
      <c r="H94" s="298">
        <f>SUM(H93)</f>
        <v>15000</v>
      </c>
      <c r="I94" s="298">
        <f t="shared" ref="I94" si="67">SUM(I93)</f>
        <v>7500</v>
      </c>
      <c r="J94" s="298"/>
      <c r="K94" s="298">
        <f t="shared" ref="K94:T94" si="68">SUM(K93)</f>
        <v>0</v>
      </c>
      <c r="L94" s="298">
        <f t="shared" si="68"/>
        <v>0</v>
      </c>
      <c r="M94" s="298">
        <f t="shared" si="68"/>
        <v>0</v>
      </c>
      <c r="N94" s="298">
        <f t="shared" si="68"/>
        <v>7500</v>
      </c>
      <c r="O94" s="298">
        <f t="shared" si="68"/>
        <v>0</v>
      </c>
      <c r="P94" s="298">
        <f t="shared" si="68"/>
        <v>0</v>
      </c>
      <c r="Q94" s="298">
        <f t="shared" si="68"/>
        <v>0</v>
      </c>
      <c r="R94" s="298">
        <f t="shared" si="68"/>
        <v>0</v>
      </c>
      <c r="S94" s="298">
        <f t="shared" si="68"/>
        <v>0</v>
      </c>
      <c r="T94" s="298">
        <f t="shared" si="68"/>
        <v>0</v>
      </c>
      <c r="U94" s="298">
        <f>SUM(U93)</f>
        <v>15000</v>
      </c>
      <c r="V94" s="298">
        <f t="shared" ref="V94:AG94" si="69">SUM(V93)</f>
        <v>7500</v>
      </c>
      <c r="W94" s="298"/>
      <c r="X94" s="298">
        <f t="shared" si="69"/>
        <v>0</v>
      </c>
      <c r="Y94" s="298">
        <f t="shared" si="69"/>
        <v>0</v>
      </c>
      <c r="Z94" s="298">
        <f t="shared" si="69"/>
        <v>0</v>
      </c>
      <c r="AA94" s="298">
        <f t="shared" si="69"/>
        <v>7500</v>
      </c>
      <c r="AB94" s="298">
        <f t="shared" si="69"/>
        <v>0</v>
      </c>
      <c r="AC94" s="298">
        <f t="shared" si="69"/>
        <v>0</v>
      </c>
      <c r="AD94" s="298">
        <f t="shared" si="69"/>
        <v>0</v>
      </c>
      <c r="AE94" s="298">
        <f t="shared" si="69"/>
        <v>0</v>
      </c>
      <c r="AF94" s="298">
        <f t="shared" si="69"/>
        <v>0</v>
      </c>
      <c r="AG94" s="298">
        <f t="shared" si="69"/>
        <v>0</v>
      </c>
    </row>
    <row r="95" spans="1:33" s="269" customFormat="1" ht="26.4" hidden="1" x14ac:dyDescent="0.25">
      <c r="A95" s="295">
        <v>3131</v>
      </c>
      <c r="B95" s="287" t="s">
        <v>25</v>
      </c>
      <c r="C95" s="296">
        <f t="shared" ref="C95:C102" si="70">SUM(D95:G95)</f>
        <v>0</v>
      </c>
      <c r="D95" s="296"/>
      <c r="E95" s="296"/>
      <c r="F95" s="296"/>
      <c r="G95" s="296"/>
      <c r="H95" s="296">
        <f>SUM(I95:T95)</f>
        <v>0</v>
      </c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>
        <f t="shared" ref="U95:U97" si="71">SUM(V95:AG95)</f>
        <v>0</v>
      </c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6"/>
    </row>
    <row r="96" spans="1:33" s="269" customFormat="1" ht="26.4" hidden="1" x14ac:dyDescent="0.25">
      <c r="A96" s="295">
        <v>3132</v>
      </c>
      <c r="B96" s="287" t="s">
        <v>26</v>
      </c>
      <c r="C96" s="296">
        <f t="shared" si="70"/>
        <v>0</v>
      </c>
      <c r="D96" s="296"/>
      <c r="E96" s="296"/>
      <c r="F96" s="296"/>
      <c r="G96" s="296"/>
      <c r="H96" s="296">
        <v>92570</v>
      </c>
      <c r="I96" s="296">
        <v>64897</v>
      </c>
      <c r="J96" s="296"/>
      <c r="K96" s="296"/>
      <c r="L96" s="296"/>
      <c r="M96" s="296"/>
      <c r="N96" s="296">
        <v>35840</v>
      </c>
      <c r="O96" s="296"/>
      <c r="P96" s="296"/>
      <c r="Q96" s="296"/>
      <c r="R96" s="296"/>
      <c r="S96" s="296"/>
      <c r="T96" s="296"/>
      <c r="U96" s="296">
        <f t="shared" si="71"/>
        <v>100737</v>
      </c>
      <c r="V96" s="296">
        <v>64897</v>
      </c>
      <c r="W96" s="296"/>
      <c r="X96" s="296"/>
      <c r="Y96" s="296"/>
      <c r="Z96" s="296"/>
      <c r="AA96" s="296">
        <v>35840</v>
      </c>
      <c r="AB96" s="296"/>
      <c r="AC96" s="296"/>
      <c r="AD96" s="296"/>
      <c r="AE96" s="296"/>
      <c r="AF96" s="296"/>
      <c r="AG96" s="296"/>
    </row>
    <row r="97" spans="1:33" s="269" customFormat="1" ht="26.4" hidden="1" x14ac:dyDescent="0.25">
      <c r="A97" s="295">
        <v>3133</v>
      </c>
      <c r="B97" s="287" t="s">
        <v>27</v>
      </c>
      <c r="C97" s="296">
        <f t="shared" si="70"/>
        <v>0</v>
      </c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>
        <f t="shared" si="71"/>
        <v>0</v>
      </c>
      <c r="V97" s="296"/>
      <c r="W97" s="296"/>
      <c r="X97" s="296"/>
      <c r="Y97" s="296"/>
      <c r="Z97" s="296"/>
      <c r="AA97" s="296"/>
      <c r="AB97" s="296"/>
      <c r="AC97" s="296"/>
      <c r="AD97" s="296"/>
      <c r="AE97" s="296"/>
      <c r="AF97" s="296"/>
      <c r="AG97" s="296"/>
    </row>
    <row r="98" spans="1:33" s="269" customFormat="1" ht="13.2" hidden="1" x14ac:dyDescent="0.25">
      <c r="A98" s="286">
        <v>313</v>
      </c>
      <c r="B98" s="297"/>
      <c r="C98" s="298">
        <f t="shared" si="70"/>
        <v>0</v>
      </c>
      <c r="D98" s="298">
        <f>SUM(D96:D97)</f>
        <v>0</v>
      </c>
      <c r="E98" s="298"/>
      <c r="F98" s="298">
        <f t="shared" ref="F98:G98" si="72">SUM(F94:F96)</f>
        <v>0</v>
      </c>
      <c r="G98" s="298">
        <f t="shared" si="72"/>
        <v>0</v>
      </c>
      <c r="H98" s="298">
        <f>SUM(I98:T98)</f>
        <v>100737</v>
      </c>
      <c r="I98" s="298">
        <f>SUM(I96:I97)</f>
        <v>64897</v>
      </c>
      <c r="J98" s="298"/>
      <c r="K98" s="298">
        <f t="shared" ref="K98:M98" si="73">SUM(K94:K96)</f>
        <v>0</v>
      </c>
      <c r="L98" s="298">
        <f t="shared" si="73"/>
        <v>0</v>
      </c>
      <c r="M98" s="298">
        <f t="shared" si="73"/>
        <v>0</v>
      </c>
      <c r="N98" s="298">
        <f>SUM(N95:N97)</f>
        <v>35840</v>
      </c>
      <c r="O98" s="298">
        <f t="shared" ref="O98:S98" si="74">SUM(O94:O96)</f>
        <v>0</v>
      </c>
      <c r="P98" s="298">
        <f t="shared" si="74"/>
        <v>0</v>
      </c>
      <c r="Q98" s="298">
        <f t="shared" si="74"/>
        <v>0</v>
      </c>
      <c r="R98" s="298">
        <f t="shared" si="74"/>
        <v>0</v>
      </c>
      <c r="S98" s="298">
        <f t="shared" si="74"/>
        <v>0</v>
      </c>
      <c r="T98" s="298">
        <f t="shared" ref="T98" si="75">SUM(T95:T97)</f>
        <v>0</v>
      </c>
      <c r="U98" s="298">
        <f>SUM(V98:AG98)</f>
        <v>100737</v>
      </c>
      <c r="V98" s="298">
        <f>SUM(V96:V97)</f>
        <v>64897</v>
      </c>
      <c r="W98" s="298"/>
      <c r="X98" s="298">
        <f t="shared" ref="X98:Z98" si="76">SUM(X94:X96)</f>
        <v>0</v>
      </c>
      <c r="Y98" s="298">
        <f t="shared" si="76"/>
        <v>0</v>
      </c>
      <c r="Z98" s="298">
        <f t="shared" si="76"/>
        <v>0</v>
      </c>
      <c r="AA98" s="298">
        <f>SUM(AA95:AA97)</f>
        <v>35840</v>
      </c>
      <c r="AB98" s="298">
        <f t="shared" ref="AB98:AF98" si="77">SUM(AB94:AB96)</f>
        <v>0</v>
      </c>
      <c r="AC98" s="298">
        <f t="shared" si="77"/>
        <v>0</v>
      </c>
      <c r="AD98" s="298">
        <f t="shared" si="77"/>
        <v>0</v>
      </c>
      <c r="AE98" s="298">
        <f t="shared" si="77"/>
        <v>0</v>
      </c>
      <c r="AF98" s="298">
        <f t="shared" si="77"/>
        <v>0</v>
      </c>
      <c r="AG98" s="298">
        <f t="shared" ref="AG98" si="78">SUM(AG95:AG97)</f>
        <v>0</v>
      </c>
    </row>
    <row r="99" spans="1:33" s="269" customFormat="1" ht="13.2" hidden="1" x14ac:dyDescent="0.25">
      <c r="A99" s="295">
        <v>3211</v>
      </c>
      <c r="B99" s="332" t="s">
        <v>28</v>
      </c>
      <c r="C99" s="296">
        <f t="shared" si="70"/>
        <v>0</v>
      </c>
      <c r="D99" s="298"/>
      <c r="E99" s="298"/>
      <c r="F99" s="298"/>
      <c r="G99" s="298"/>
      <c r="H99" s="296">
        <f>SUM(I99:T99)</f>
        <v>6000</v>
      </c>
      <c r="I99" s="298"/>
      <c r="J99" s="298"/>
      <c r="K99" s="298"/>
      <c r="L99" s="298"/>
      <c r="M99" s="298"/>
      <c r="N99" s="296">
        <v>6000</v>
      </c>
      <c r="O99" s="298"/>
      <c r="P99" s="298"/>
      <c r="Q99" s="298"/>
      <c r="R99" s="298"/>
      <c r="S99" s="298"/>
      <c r="T99" s="296"/>
      <c r="U99" s="296">
        <f t="shared" ref="U99:U102" si="79">SUM(V99:AG99)</f>
        <v>6000</v>
      </c>
      <c r="V99" s="298"/>
      <c r="W99" s="298"/>
      <c r="X99" s="298"/>
      <c r="Y99" s="298"/>
      <c r="Z99" s="298"/>
      <c r="AA99" s="296">
        <v>6000</v>
      </c>
      <c r="AB99" s="298"/>
      <c r="AC99" s="298"/>
      <c r="AD99" s="298"/>
      <c r="AE99" s="298"/>
      <c r="AF99" s="298"/>
      <c r="AG99" s="296"/>
    </row>
    <row r="100" spans="1:33" s="269" customFormat="1" ht="26.4" hidden="1" x14ac:dyDescent="0.25">
      <c r="A100" s="295">
        <v>3212</v>
      </c>
      <c r="B100" s="287" t="s">
        <v>29</v>
      </c>
      <c r="C100" s="387">
        <f t="shared" si="70"/>
        <v>0</v>
      </c>
      <c r="D100" s="388">
        <v>0</v>
      </c>
      <c r="E100" s="388"/>
      <c r="F100" s="388"/>
      <c r="G100" s="388"/>
      <c r="H100" s="296">
        <f>SUM(I100:T100)</f>
        <v>29064</v>
      </c>
      <c r="I100" s="388">
        <v>2500</v>
      </c>
      <c r="J100" s="388"/>
      <c r="K100" s="388"/>
      <c r="L100" s="388"/>
      <c r="M100" s="388"/>
      <c r="N100" s="387">
        <v>26564</v>
      </c>
      <c r="O100" s="298"/>
      <c r="P100" s="298"/>
      <c r="Q100" s="298"/>
      <c r="R100" s="298"/>
      <c r="S100" s="298"/>
      <c r="T100" s="296"/>
      <c r="U100" s="296">
        <f t="shared" si="79"/>
        <v>29064</v>
      </c>
      <c r="V100" s="298">
        <v>2500</v>
      </c>
      <c r="W100" s="298"/>
      <c r="X100" s="298"/>
      <c r="Y100" s="298"/>
      <c r="Z100" s="298"/>
      <c r="AA100" s="296">
        <v>26564</v>
      </c>
      <c r="AB100" s="298"/>
      <c r="AC100" s="298"/>
      <c r="AD100" s="298"/>
      <c r="AE100" s="298"/>
      <c r="AF100" s="298"/>
      <c r="AG100" s="296"/>
    </row>
    <row r="101" spans="1:33" s="269" customFormat="1" ht="13.2" hidden="1" x14ac:dyDescent="0.25">
      <c r="A101" s="295">
        <v>3213</v>
      </c>
      <c r="B101" s="287" t="s">
        <v>30</v>
      </c>
      <c r="C101" s="387">
        <f t="shared" si="70"/>
        <v>0</v>
      </c>
      <c r="D101" s="388"/>
      <c r="E101" s="388"/>
      <c r="F101" s="388"/>
      <c r="G101" s="388"/>
      <c r="H101" s="296">
        <f>SUM(I101:T101)</f>
        <v>16000</v>
      </c>
      <c r="I101" s="388"/>
      <c r="J101" s="388"/>
      <c r="K101" s="388"/>
      <c r="L101" s="388"/>
      <c r="M101" s="388"/>
      <c r="N101" s="387">
        <v>16000</v>
      </c>
      <c r="O101" s="298"/>
      <c r="P101" s="298"/>
      <c r="Q101" s="298"/>
      <c r="R101" s="298"/>
      <c r="S101" s="298"/>
      <c r="T101" s="296"/>
      <c r="U101" s="296">
        <f t="shared" si="79"/>
        <v>16000</v>
      </c>
      <c r="V101" s="298"/>
      <c r="W101" s="298"/>
      <c r="X101" s="298"/>
      <c r="Y101" s="298"/>
      <c r="Z101" s="298"/>
      <c r="AA101" s="296">
        <v>16000</v>
      </c>
      <c r="AB101" s="298"/>
      <c r="AC101" s="298"/>
      <c r="AD101" s="298"/>
      <c r="AE101" s="298"/>
      <c r="AF101" s="298"/>
      <c r="AG101" s="296"/>
    </row>
    <row r="102" spans="1:33" s="380" customFormat="1" ht="26.4" hidden="1" x14ac:dyDescent="0.25">
      <c r="A102" s="385">
        <v>3214</v>
      </c>
      <c r="B102" s="386" t="s">
        <v>31</v>
      </c>
      <c r="C102" s="387">
        <f t="shared" si="70"/>
        <v>0</v>
      </c>
      <c r="D102" s="388"/>
      <c r="E102" s="388"/>
      <c r="F102" s="388"/>
      <c r="G102" s="388"/>
      <c r="H102" s="296">
        <f>SUM(I102:T102)</f>
        <v>2000</v>
      </c>
      <c r="I102" s="388"/>
      <c r="J102" s="388"/>
      <c r="K102" s="388"/>
      <c r="L102" s="388"/>
      <c r="M102" s="388"/>
      <c r="N102" s="387">
        <v>2000</v>
      </c>
      <c r="O102" s="379"/>
      <c r="P102" s="379"/>
      <c r="Q102" s="379"/>
      <c r="R102" s="379"/>
      <c r="S102" s="379"/>
      <c r="T102" s="378"/>
      <c r="U102" s="296">
        <f t="shared" si="79"/>
        <v>2000</v>
      </c>
      <c r="V102" s="379"/>
      <c r="W102" s="379"/>
      <c r="X102" s="379"/>
      <c r="Y102" s="379"/>
      <c r="Z102" s="379"/>
      <c r="AA102" s="378">
        <v>2000</v>
      </c>
      <c r="AB102" s="379"/>
      <c r="AC102" s="379"/>
      <c r="AD102" s="379"/>
      <c r="AE102" s="379"/>
      <c r="AF102" s="379"/>
      <c r="AG102" s="378"/>
    </row>
    <row r="103" spans="1:33" s="269" customFormat="1" ht="13.2" hidden="1" x14ac:dyDescent="0.25">
      <c r="A103" s="286">
        <v>321</v>
      </c>
      <c r="B103" s="297"/>
      <c r="C103" s="388">
        <f>SUM(C99:C102)</f>
        <v>0</v>
      </c>
      <c r="D103" s="388">
        <f>SUM(D99:D101)</f>
        <v>0</v>
      </c>
      <c r="E103" s="388"/>
      <c r="F103" s="388">
        <f t="shared" ref="F103" si="80">SUM(F99:F101)</f>
        <v>0</v>
      </c>
      <c r="G103" s="388"/>
      <c r="H103" s="298">
        <f>SUM(H99:H102)</f>
        <v>53064</v>
      </c>
      <c r="I103" s="298">
        <f t="shared" ref="I103:T103" si="81">SUM(I99:I102)</f>
        <v>2500</v>
      </c>
      <c r="J103" s="298">
        <f t="shared" si="81"/>
        <v>0</v>
      </c>
      <c r="K103" s="298">
        <f t="shared" si="81"/>
        <v>0</v>
      </c>
      <c r="L103" s="298">
        <f t="shared" si="81"/>
        <v>0</v>
      </c>
      <c r="M103" s="298">
        <f t="shared" si="81"/>
        <v>0</v>
      </c>
      <c r="N103" s="298">
        <f t="shared" si="81"/>
        <v>50564</v>
      </c>
      <c r="O103" s="298">
        <f t="shared" si="81"/>
        <v>0</v>
      </c>
      <c r="P103" s="298">
        <f t="shared" si="81"/>
        <v>0</v>
      </c>
      <c r="Q103" s="298">
        <f t="shared" si="81"/>
        <v>0</v>
      </c>
      <c r="R103" s="298">
        <f t="shared" si="81"/>
        <v>0</v>
      </c>
      <c r="S103" s="298">
        <f t="shared" si="81"/>
        <v>0</v>
      </c>
      <c r="T103" s="298">
        <f t="shared" si="81"/>
        <v>0</v>
      </c>
      <c r="U103" s="298">
        <f>SUM(U99:U102)</f>
        <v>53064</v>
      </c>
      <c r="V103" s="298">
        <f>SUM(V99:V101)</f>
        <v>2500</v>
      </c>
      <c r="W103" s="298">
        <f>SUM(W99:W102)</f>
        <v>0</v>
      </c>
      <c r="X103" s="298">
        <f t="shared" ref="X103" si="82">SUM(X99:X101)</f>
        <v>0</v>
      </c>
      <c r="Y103" s="298">
        <f t="shared" ref="Y103:Z103" si="83">SUM(Y99:Y102)</f>
        <v>0</v>
      </c>
      <c r="Z103" s="298">
        <f t="shared" si="83"/>
        <v>0</v>
      </c>
      <c r="AA103" s="298">
        <f>SUM(AA99:AA102)</f>
        <v>50564</v>
      </c>
      <c r="AB103" s="298">
        <f t="shared" ref="AB103:AF103" si="84">SUM(AB99:AB102)</f>
        <v>0</v>
      </c>
      <c r="AC103" s="298">
        <f t="shared" si="84"/>
        <v>0</v>
      </c>
      <c r="AD103" s="298">
        <f t="shared" si="84"/>
        <v>0</v>
      </c>
      <c r="AE103" s="298">
        <f t="shared" si="84"/>
        <v>0</v>
      </c>
      <c r="AF103" s="298">
        <f t="shared" si="84"/>
        <v>0</v>
      </c>
      <c r="AG103" s="298">
        <f t="shared" ref="AG103" si="85">SUM(AG99:AG101)</f>
        <v>0</v>
      </c>
    </row>
    <row r="104" spans="1:33" s="269" customFormat="1" ht="26.4" hidden="1" x14ac:dyDescent="0.25">
      <c r="A104" s="385">
        <v>3221</v>
      </c>
      <c r="B104" s="386" t="s">
        <v>32</v>
      </c>
      <c r="C104" s="387">
        <f>SUM(D104:G104)</f>
        <v>0</v>
      </c>
      <c r="D104" s="388"/>
      <c r="E104" s="388"/>
      <c r="F104" s="388"/>
      <c r="G104" s="388"/>
      <c r="H104" s="378"/>
      <c r="I104" s="388"/>
      <c r="J104" s="388"/>
      <c r="K104" s="388"/>
      <c r="L104" s="388"/>
      <c r="M104" s="388"/>
      <c r="N104" s="387"/>
      <c r="O104" s="379"/>
      <c r="P104" s="379"/>
      <c r="Q104" s="379"/>
      <c r="R104" s="379"/>
      <c r="S104" s="379"/>
      <c r="T104" s="378"/>
      <c r="U104" s="296">
        <f t="shared" ref="U104:U105" si="86">SUM(V104:AG104)</f>
        <v>0</v>
      </c>
      <c r="V104" s="379"/>
      <c r="W104" s="379"/>
      <c r="X104" s="379"/>
      <c r="Y104" s="379"/>
      <c r="Z104" s="379"/>
      <c r="AA104" s="378"/>
      <c r="AB104" s="379"/>
      <c r="AC104" s="379"/>
      <c r="AD104" s="379"/>
      <c r="AE104" s="379"/>
      <c r="AF104" s="379"/>
      <c r="AG104" s="378"/>
    </row>
    <row r="105" spans="1:33" s="269" customFormat="1" ht="26.4" hidden="1" x14ac:dyDescent="0.25">
      <c r="A105" s="389">
        <v>3227</v>
      </c>
      <c r="B105" s="390" t="s">
        <v>435</v>
      </c>
      <c r="C105" s="387">
        <f>SUM(D105:G105)</f>
        <v>0</v>
      </c>
      <c r="D105" s="391"/>
      <c r="E105" s="391"/>
      <c r="F105" s="391"/>
      <c r="G105" s="391"/>
      <c r="H105" s="381"/>
      <c r="I105" s="391"/>
      <c r="J105" s="391"/>
      <c r="K105" s="391"/>
      <c r="L105" s="391"/>
      <c r="M105" s="391"/>
      <c r="N105" s="391">
        <v>0</v>
      </c>
      <c r="O105" s="381"/>
      <c r="P105" s="381"/>
      <c r="Q105" s="381"/>
      <c r="R105" s="381"/>
      <c r="S105" s="381"/>
      <c r="T105" s="381"/>
      <c r="U105" s="296">
        <f t="shared" si="86"/>
        <v>0</v>
      </c>
      <c r="V105" s="381"/>
      <c r="W105" s="381"/>
      <c r="X105" s="381"/>
      <c r="Y105" s="381"/>
      <c r="Z105" s="381"/>
      <c r="AA105" s="381"/>
      <c r="AB105" s="381"/>
      <c r="AC105" s="381"/>
      <c r="AD105" s="381"/>
      <c r="AE105" s="381"/>
      <c r="AF105" s="381"/>
      <c r="AG105" s="381"/>
    </row>
    <row r="106" spans="1:33" s="269" customFormat="1" ht="22.5" hidden="1" customHeight="1" x14ac:dyDescent="0.25">
      <c r="A106" s="392">
        <v>322</v>
      </c>
      <c r="B106" s="393"/>
      <c r="C106" s="388">
        <f>SUM(C104:C105)</f>
        <v>0</v>
      </c>
      <c r="D106" s="388"/>
      <c r="E106" s="388"/>
      <c r="F106" s="388"/>
      <c r="G106" s="388"/>
      <c r="H106" s="379"/>
      <c r="I106" s="388"/>
      <c r="J106" s="388"/>
      <c r="K106" s="388"/>
      <c r="L106" s="388"/>
      <c r="M106" s="388"/>
      <c r="N106" s="388">
        <f>SUM(N104:N105)</f>
        <v>0</v>
      </c>
      <c r="O106" s="379"/>
      <c r="P106" s="379"/>
      <c r="Q106" s="379"/>
      <c r="R106" s="379"/>
      <c r="S106" s="379"/>
      <c r="T106" s="379"/>
      <c r="U106" s="379">
        <f>SUM(U104:U105)</f>
        <v>0</v>
      </c>
      <c r="V106" s="388">
        <f t="shared" ref="V106:AG106" si="87">SUM(V104:V105)</f>
        <v>0</v>
      </c>
      <c r="W106" s="388">
        <f t="shared" si="87"/>
        <v>0</v>
      </c>
      <c r="X106" s="388">
        <f t="shared" si="87"/>
        <v>0</v>
      </c>
      <c r="Y106" s="388">
        <f t="shared" si="87"/>
        <v>0</v>
      </c>
      <c r="Z106" s="388">
        <f t="shared" si="87"/>
        <v>0</v>
      </c>
      <c r="AA106" s="388">
        <f t="shared" si="87"/>
        <v>0</v>
      </c>
      <c r="AB106" s="388">
        <f t="shared" si="87"/>
        <v>0</v>
      </c>
      <c r="AC106" s="388">
        <f t="shared" si="87"/>
        <v>0</v>
      </c>
      <c r="AD106" s="388">
        <f t="shared" si="87"/>
        <v>0</v>
      </c>
      <c r="AE106" s="388">
        <f t="shared" si="87"/>
        <v>0</v>
      </c>
      <c r="AF106" s="388">
        <f t="shared" si="87"/>
        <v>0</v>
      </c>
      <c r="AG106" s="388">
        <f t="shared" si="87"/>
        <v>0</v>
      </c>
    </row>
    <row r="107" spans="1:33" s="269" customFormat="1" ht="13.2" hidden="1" x14ac:dyDescent="0.25">
      <c r="A107" s="295">
        <v>3237</v>
      </c>
      <c r="B107" s="287" t="s">
        <v>44</v>
      </c>
      <c r="C107" s="296">
        <f>SUM(D107:G107)</f>
        <v>0</v>
      </c>
      <c r="D107" s="298"/>
      <c r="E107" s="298"/>
      <c r="F107" s="298"/>
      <c r="G107" s="298"/>
      <c r="H107" s="296">
        <f>SUM(I107:T107)</f>
        <v>20000</v>
      </c>
      <c r="I107" s="298"/>
      <c r="J107" s="298"/>
      <c r="K107" s="298"/>
      <c r="L107" s="298"/>
      <c r="M107" s="298"/>
      <c r="N107" s="296">
        <v>20000</v>
      </c>
      <c r="O107" s="298"/>
      <c r="P107" s="298"/>
      <c r="Q107" s="298"/>
      <c r="R107" s="298"/>
      <c r="S107" s="298"/>
      <c r="T107" s="296"/>
      <c r="U107" s="296">
        <f>SUM(V107:AG107)</f>
        <v>20000</v>
      </c>
      <c r="V107" s="298"/>
      <c r="W107" s="298"/>
      <c r="X107" s="298"/>
      <c r="Y107" s="298"/>
      <c r="Z107" s="298"/>
      <c r="AA107" s="296">
        <v>20000</v>
      </c>
      <c r="AB107" s="298"/>
      <c r="AC107" s="298"/>
      <c r="AD107" s="298"/>
      <c r="AE107" s="298"/>
      <c r="AF107" s="298"/>
      <c r="AG107" s="296"/>
    </row>
    <row r="108" spans="1:33" s="269" customFormat="1" ht="13.2" hidden="1" x14ac:dyDescent="0.25">
      <c r="A108" s="286">
        <v>323</v>
      </c>
      <c r="B108" s="297"/>
      <c r="C108" s="298">
        <f>SUM(D108:G108)</f>
        <v>0</v>
      </c>
      <c r="D108" s="298">
        <f>SUM(D107)</f>
        <v>0</v>
      </c>
      <c r="E108" s="298"/>
      <c r="F108" s="298">
        <f>SUM(F95:F97)</f>
        <v>0</v>
      </c>
      <c r="G108" s="298">
        <f>SUM(G95:G97)</f>
        <v>0</v>
      </c>
      <c r="H108" s="298">
        <f>SUM(I108:T108)</f>
        <v>20000</v>
      </c>
      <c r="I108" s="298">
        <f>SUM(I107)</f>
        <v>0</v>
      </c>
      <c r="J108" s="298"/>
      <c r="K108" s="298">
        <f>SUM(K95:K97)</f>
        <v>0</v>
      </c>
      <c r="L108" s="298">
        <f>SUM(L95:L97)</f>
        <v>0</v>
      </c>
      <c r="M108" s="298">
        <f>SUM(M95:M97)</f>
        <v>0</v>
      </c>
      <c r="N108" s="298">
        <f>SUM(N107)</f>
        <v>20000</v>
      </c>
      <c r="O108" s="298">
        <f t="shared" ref="O108:S108" si="88">SUM(O95:O97)</f>
        <v>0</v>
      </c>
      <c r="P108" s="298">
        <f t="shared" si="88"/>
        <v>0</v>
      </c>
      <c r="Q108" s="298">
        <f t="shared" si="88"/>
        <v>0</v>
      </c>
      <c r="R108" s="298">
        <f t="shared" si="88"/>
        <v>0</v>
      </c>
      <c r="S108" s="298">
        <f t="shared" si="88"/>
        <v>0</v>
      </c>
      <c r="T108" s="298">
        <f t="shared" ref="T108" si="89">SUM(T107)</f>
        <v>0</v>
      </c>
      <c r="U108" s="298">
        <f>SUM(V108:AG108)</f>
        <v>20000</v>
      </c>
      <c r="V108" s="298">
        <f>SUM(V107)</f>
        <v>0</v>
      </c>
      <c r="W108" s="298"/>
      <c r="X108" s="298">
        <f>SUM(X95:X97)</f>
        <v>0</v>
      </c>
      <c r="Y108" s="298">
        <f>SUM(Y95:Y97)</f>
        <v>0</v>
      </c>
      <c r="Z108" s="298">
        <f>SUM(Z95:Z97)</f>
        <v>0</v>
      </c>
      <c r="AA108" s="298">
        <f>SUM(AA107)</f>
        <v>20000</v>
      </c>
      <c r="AB108" s="298">
        <f t="shared" ref="AB108:AF108" si="90">SUM(AB95:AB97)</f>
        <v>0</v>
      </c>
      <c r="AC108" s="298">
        <f t="shared" si="90"/>
        <v>0</v>
      </c>
      <c r="AD108" s="298">
        <f t="shared" si="90"/>
        <v>0</v>
      </c>
      <c r="AE108" s="298">
        <f t="shared" si="90"/>
        <v>0</v>
      </c>
      <c r="AF108" s="298">
        <f t="shared" si="90"/>
        <v>0</v>
      </c>
      <c r="AG108" s="298">
        <f t="shared" ref="AG108" si="91">SUM(AG107)</f>
        <v>0</v>
      </c>
    </row>
    <row r="109" spans="1:33" ht="26.4" hidden="1" x14ac:dyDescent="0.25">
      <c r="A109" s="292" t="s">
        <v>21</v>
      </c>
      <c r="B109" s="293" t="s">
        <v>58</v>
      </c>
      <c r="C109" s="300"/>
      <c r="D109" s="294"/>
      <c r="E109" s="294"/>
      <c r="F109" s="300"/>
      <c r="G109" s="300"/>
      <c r="H109" s="300"/>
      <c r="I109" s="294"/>
      <c r="J109" s="294"/>
      <c r="K109" s="300"/>
      <c r="L109" s="300"/>
      <c r="M109" s="300"/>
      <c r="N109" s="300"/>
      <c r="O109" s="300"/>
      <c r="P109" s="300"/>
      <c r="Q109" s="300"/>
      <c r="R109" s="300"/>
      <c r="S109" s="300"/>
      <c r="T109" s="300"/>
      <c r="U109" s="300"/>
      <c r="V109" s="294"/>
      <c r="W109" s="294"/>
      <c r="X109" s="300"/>
      <c r="Y109" s="300"/>
      <c r="Z109" s="300"/>
      <c r="AA109" s="300"/>
      <c r="AB109" s="300"/>
      <c r="AC109" s="300"/>
      <c r="AD109" s="300"/>
      <c r="AE109" s="300"/>
      <c r="AF109" s="300"/>
      <c r="AG109" s="300"/>
    </row>
    <row r="110" spans="1:33" ht="13.2" hidden="1" x14ac:dyDescent="0.25">
      <c r="A110" s="295">
        <v>3111</v>
      </c>
      <c r="B110" s="287" t="s">
        <v>23</v>
      </c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</row>
    <row r="111" spans="1:33" ht="26.4" hidden="1" x14ac:dyDescent="0.25">
      <c r="A111" s="295">
        <v>3132</v>
      </c>
      <c r="B111" s="287" t="s">
        <v>59</v>
      </c>
      <c r="C111" s="296"/>
      <c r="D111" s="296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  <c r="Y111" s="296"/>
      <c r="Z111" s="296"/>
      <c r="AA111" s="296"/>
      <c r="AB111" s="296"/>
      <c r="AC111" s="296"/>
      <c r="AD111" s="296"/>
      <c r="AE111" s="296"/>
      <c r="AF111" s="296"/>
      <c r="AG111" s="296"/>
    </row>
    <row r="112" spans="1:33" ht="26.4" hidden="1" x14ac:dyDescent="0.25">
      <c r="A112" s="295">
        <v>3133</v>
      </c>
      <c r="B112" s="287" t="s">
        <v>27</v>
      </c>
      <c r="C112" s="296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  <c r="AA112" s="296"/>
      <c r="AB112" s="296"/>
      <c r="AC112" s="296"/>
      <c r="AD112" s="296"/>
      <c r="AE112" s="296"/>
      <c r="AF112" s="296"/>
      <c r="AG112" s="296"/>
    </row>
    <row r="113" spans="1:33" ht="13.2" hidden="1" x14ac:dyDescent="0.25">
      <c r="A113" s="295">
        <v>3222</v>
      </c>
      <c r="B113" s="287" t="s">
        <v>33</v>
      </c>
      <c r="C113" s="296"/>
      <c r="D113" s="296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6"/>
      <c r="Y113" s="296"/>
      <c r="Z113" s="296"/>
      <c r="AA113" s="296"/>
      <c r="AB113" s="296"/>
      <c r="AC113" s="296"/>
      <c r="AD113" s="296"/>
      <c r="AE113" s="296"/>
      <c r="AF113" s="296"/>
      <c r="AG113" s="296"/>
    </row>
    <row r="114" spans="1:33" ht="26.4" hidden="1" x14ac:dyDescent="0.25">
      <c r="A114" s="292" t="s">
        <v>21</v>
      </c>
      <c r="B114" s="293" t="s">
        <v>60</v>
      </c>
      <c r="C114" s="300"/>
      <c r="D114" s="294"/>
      <c r="E114" s="294"/>
      <c r="F114" s="300"/>
      <c r="G114" s="300"/>
      <c r="H114" s="300"/>
      <c r="I114" s="294"/>
      <c r="J114" s="294"/>
      <c r="K114" s="300"/>
      <c r="L114" s="300"/>
      <c r="M114" s="300"/>
      <c r="N114" s="300"/>
      <c r="O114" s="300"/>
      <c r="P114" s="300"/>
      <c r="Q114" s="300"/>
      <c r="R114" s="300"/>
      <c r="S114" s="300"/>
      <c r="T114" s="300"/>
      <c r="U114" s="300"/>
      <c r="V114" s="294"/>
      <c r="W114" s="294"/>
      <c r="X114" s="300"/>
      <c r="Y114" s="300"/>
      <c r="Z114" s="300"/>
      <c r="AA114" s="300"/>
      <c r="AB114" s="300"/>
      <c r="AC114" s="300"/>
      <c r="AD114" s="300"/>
      <c r="AE114" s="300"/>
      <c r="AF114" s="300"/>
      <c r="AG114" s="300"/>
    </row>
    <row r="115" spans="1:33" ht="13.2" hidden="1" x14ac:dyDescent="0.25">
      <c r="A115" s="295">
        <v>3111</v>
      </c>
      <c r="B115" s="287" t="s">
        <v>23</v>
      </c>
      <c r="C115" s="296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</row>
    <row r="116" spans="1:33" ht="26.4" hidden="1" x14ac:dyDescent="0.25">
      <c r="A116" s="295">
        <v>3132</v>
      </c>
      <c r="B116" s="287" t="s">
        <v>59</v>
      </c>
      <c r="C116" s="296"/>
      <c r="D116" s="296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</row>
    <row r="117" spans="1:33" ht="26.4" hidden="1" x14ac:dyDescent="0.25">
      <c r="A117" s="295">
        <v>3133</v>
      </c>
      <c r="B117" s="287" t="s">
        <v>27</v>
      </c>
      <c r="C117" s="296"/>
      <c r="D117" s="296"/>
      <c r="E117" s="296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</row>
    <row r="118" spans="1:33" ht="13.2" hidden="1" x14ac:dyDescent="0.25">
      <c r="A118" s="292" t="s">
        <v>21</v>
      </c>
      <c r="B118" s="293" t="s">
        <v>61</v>
      </c>
      <c r="C118" s="300"/>
      <c r="D118" s="294"/>
      <c r="E118" s="294"/>
      <c r="F118" s="300"/>
      <c r="G118" s="300"/>
      <c r="H118" s="300"/>
      <c r="I118" s="294"/>
      <c r="J118" s="294"/>
      <c r="K118" s="300"/>
      <c r="L118" s="300"/>
      <c r="M118" s="300"/>
      <c r="N118" s="300"/>
      <c r="O118" s="300"/>
      <c r="P118" s="300"/>
      <c r="Q118" s="300"/>
      <c r="R118" s="300"/>
      <c r="S118" s="300"/>
      <c r="T118" s="300"/>
      <c r="U118" s="300"/>
      <c r="V118" s="294"/>
      <c r="W118" s="294"/>
      <c r="X118" s="300"/>
      <c r="Y118" s="300"/>
      <c r="Z118" s="300"/>
      <c r="AA118" s="300"/>
      <c r="AB118" s="300"/>
      <c r="AC118" s="300"/>
      <c r="AD118" s="300"/>
      <c r="AE118" s="300"/>
      <c r="AF118" s="300"/>
      <c r="AG118" s="300"/>
    </row>
    <row r="119" spans="1:33" ht="13.2" hidden="1" x14ac:dyDescent="0.25">
      <c r="A119" s="295">
        <v>3111</v>
      </c>
      <c r="B119" s="287" t="s">
        <v>23</v>
      </c>
      <c r="C119" s="296"/>
      <c r="D119" s="296"/>
      <c r="E119" s="296"/>
      <c r="F119" s="296"/>
      <c r="G119" s="296"/>
      <c r="H119" s="296"/>
      <c r="I119" s="296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  <c r="X119" s="296"/>
      <c r="Y119" s="296"/>
      <c r="Z119" s="296"/>
      <c r="AA119" s="296"/>
      <c r="AB119" s="296"/>
      <c r="AC119" s="296"/>
      <c r="AD119" s="296"/>
      <c r="AE119" s="296"/>
      <c r="AF119" s="296"/>
      <c r="AG119" s="296"/>
    </row>
    <row r="120" spans="1:33" ht="26.4" hidden="1" x14ac:dyDescent="0.25">
      <c r="A120" s="295">
        <v>3132</v>
      </c>
      <c r="B120" s="287" t="s">
        <v>59</v>
      </c>
      <c r="C120" s="296"/>
      <c r="D120" s="296"/>
      <c r="E120" s="296"/>
      <c r="F120" s="296"/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  <c r="X120" s="296"/>
      <c r="Y120" s="296"/>
      <c r="Z120" s="296"/>
      <c r="AA120" s="296"/>
      <c r="AB120" s="296"/>
      <c r="AC120" s="296"/>
      <c r="AD120" s="296"/>
      <c r="AE120" s="296"/>
      <c r="AF120" s="296"/>
      <c r="AG120" s="296"/>
    </row>
    <row r="121" spans="1:33" ht="26.4" hidden="1" x14ac:dyDescent="0.25">
      <c r="A121" s="295">
        <v>3133</v>
      </c>
      <c r="B121" s="287" t="s">
        <v>27</v>
      </c>
      <c r="C121" s="296"/>
      <c r="D121" s="296"/>
      <c r="E121" s="296"/>
      <c r="F121" s="296"/>
      <c r="G121" s="296"/>
      <c r="H121" s="296"/>
      <c r="I121" s="296"/>
      <c r="J121" s="296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</row>
    <row r="122" spans="1:33" ht="13.2" hidden="1" x14ac:dyDescent="0.25">
      <c r="A122" s="295">
        <v>3237</v>
      </c>
      <c r="B122" s="287" t="s">
        <v>44</v>
      </c>
      <c r="C122" s="296"/>
      <c r="D122" s="296"/>
      <c r="E122" s="296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D122" s="296"/>
      <c r="AE122" s="296"/>
      <c r="AF122" s="296"/>
      <c r="AG122" s="296"/>
    </row>
    <row r="123" spans="1:33" s="269" customFormat="1" ht="13.2" hidden="1" x14ac:dyDescent="0.25">
      <c r="A123" s="301" t="s">
        <v>21</v>
      </c>
      <c r="B123" s="302" t="s">
        <v>62</v>
      </c>
      <c r="C123" s="303"/>
      <c r="D123" s="304"/>
      <c r="E123" s="304"/>
      <c r="F123" s="303"/>
      <c r="G123" s="303"/>
      <c r="H123" s="303"/>
      <c r="I123" s="304"/>
      <c r="J123" s="304"/>
      <c r="K123" s="303"/>
      <c r="L123" s="303"/>
      <c r="M123" s="303"/>
      <c r="N123" s="303"/>
      <c r="O123" s="303"/>
      <c r="P123" s="303"/>
      <c r="Q123" s="303"/>
      <c r="R123" s="303"/>
      <c r="S123" s="303"/>
      <c r="T123" s="303"/>
      <c r="U123" s="303"/>
      <c r="V123" s="304"/>
      <c r="W123" s="304"/>
      <c r="X123" s="303"/>
      <c r="Y123" s="303"/>
      <c r="Z123" s="303"/>
      <c r="AA123" s="303"/>
      <c r="AB123" s="303"/>
      <c r="AC123" s="303"/>
      <c r="AD123" s="303"/>
      <c r="AE123" s="303"/>
      <c r="AF123" s="303"/>
      <c r="AG123" s="303"/>
    </row>
    <row r="124" spans="1:33" s="269" customFormat="1" ht="13.2" hidden="1" x14ac:dyDescent="0.25">
      <c r="A124" s="295">
        <v>3111</v>
      </c>
      <c r="B124" s="287" t="s">
        <v>23</v>
      </c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96"/>
      <c r="AC124" s="296"/>
      <c r="AD124" s="296"/>
      <c r="AE124" s="296"/>
      <c r="AF124" s="296"/>
      <c r="AG124" s="296"/>
    </row>
    <row r="125" spans="1:33" s="269" customFormat="1" ht="26.4" hidden="1" x14ac:dyDescent="0.25">
      <c r="A125" s="295">
        <v>3132</v>
      </c>
      <c r="B125" s="287" t="s">
        <v>59</v>
      </c>
      <c r="C125" s="296"/>
      <c r="D125" s="296"/>
      <c r="E125" s="296"/>
      <c r="F125" s="296"/>
      <c r="G125" s="296"/>
      <c r="H125" s="296"/>
      <c r="I125" s="296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/>
      <c r="T125" s="296"/>
      <c r="U125" s="296"/>
      <c r="V125" s="296"/>
      <c r="W125" s="296"/>
      <c r="X125" s="296"/>
      <c r="Y125" s="296"/>
      <c r="Z125" s="296"/>
      <c r="AA125" s="296"/>
      <c r="AB125" s="296"/>
      <c r="AC125" s="296"/>
      <c r="AD125" s="296"/>
      <c r="AE125" s="296"/>
      <c r="AF125" s="296"/>
      <c r="AG125" s="296"/>
    </row>
    <row r="126" spans="1:33" s="269" customFormat="1" ht="26.4" hidden="1" x14ac:dyDescent="0.25">
      <c r="A126" s="295">
        <v>3133</v>
      </c>
      <c r="B126" s="287" t="s">
        <v>27</v>
      </c>
      <c r="C126" s="296"/>
      <c r="D126" s="296"/>
      <c r="E126" s="296"/>
      <c r="F126" s="296"/>
      <c r="G126" s="296"/>
      <c r="H126" s="296"/>
      <c r="I126" s="296"/>
      <c r="J126" s="296"/>
      <c r="K126" s="296"/>
      <c r="L126" s="296"/>
      <c r="M126" s="296"/>
      <c r="N126" s="296"/>
      <c r="O126" s="296"/>
      <c r="P126" s="296"/>
      <c r="Q126" s="296"/>
      <c r="R126" s="296"/>
      <c r="S126" s="296"/>
      <c r="T126" s="296"/>
      <c r="U126" s="296"/>
      <c r="V126" s="296"/>
      <c r="W126" s="296"/>
      <c r="X126" s="296"/>
      <c r="Y126" s="296"/>
      <c r="Z126" s="296"/>
      <c r="AA126" s="296"/>
      <c r="AB126" s="296"/>
      <c r="AC126" s="296"/>
      <c r="AD126" s="296"/>
      <c r="AE126" s="296"/>
      <c r="AF126" s="296"/>
      <c r="AG126" s="296"/>
    </row>
    <row r="127" spans="1:33" s="269" customFormat="1" ht="13.2" hidden="1" x14ac:dyDescent="0.25">
      <c r="A127" s="295">
        <v>3237</v>
      </c>
      <c r="B127" s="287" t="s">
        <v>44</v>
      </c>
      <c r="C127" s="296"/>
      <c r="D127" s="296"/>
      <c r="E127" s="296"/>
      <c r="F127" s="296"/>
      <c r="G127" s="296"/>
      <c r="H127" s="296"/>
      <c r="I127" s="296"/>
      <c r="J127" s="296"/>
      <c r="K127" s="296"/>
      <c r="L127" s="296"/>
      <c r="M127" s="296"/>
      <c r="N127" s="296"/>
      <c r="O127" s="296"/>
      <c r="P127" s="296"/>
      <c r="Q127" s="296"/>
      <c r="R127" s="296"/>
      <c r="S127" s="296"/>
      <c r="T127" s="296"/>
      <c r="U127" s="296"/>
      <c r="V127" s="296"/>
      <c r="W127" s="296"/>
      <c r="X127" s="296"/>
      <c r="Y127" s="296"/>
      <c r="Z127" s="296"/>
      <c r="AA127" s="296"/>
      <c r="AB127" s="296"/>
      <c r="AC127" s="296"/>
      <c r="AD127" s="296"/>
      <c r="AE127" s="296"/>
      <c r="AF127" s="296"/>
      <c r="AG127" s="296"/>
    </row>
    <row r="128" spans="1:33" ht="13.2" hidden="1" x14ac:dyDescent="0.25">
      <c r="A128" s="292" t="s">
        <v>21</v>
      </c>
      <c r="B128" s="333" t="s">
        <v>415</v>
      </c>
      <c r="C128" s="294">
        <f>C130+C132+C136+C141+C145+C149</f>
        <v>0</v>
      </c>
      <c r="D128" s="294">
        <f>D130+D136+D149</f>
        <v>0</v>
      </c>
      <c r="E128" s="294"/>
      <c r="F128" s="294"/>
      <c r="G128" s="294"/>
      <c r="H128" s="294">
        <f>H130+H132+H136+H141+H145+H149</f>
        <v>1019805</v>
      </c>
      <c r="I128" s="294">
        <f>I130+I136+I149</f>
        <v>0</v>
      </c>
      <c r="J128" s="294"/>
      <c r="K128" s="294"/>
      <c r="L128" s="294"/>
      <c r="M128" s="294"/>
      <c r="N128" s="294">
        <f>N130+N132+N136+N141+N145+N149</f>
        <v>58200</v>
      </c>
      <c r="O128" s="294">
        <f>O130+O136+O149</f>
        <v>0</v>
      </c>
      <c r="P128" s="294">
        <f>P130+P132+P136+P141+P145+P149</f>
        <v>961605</v>
      </c>
      <c r="Q128" s="294"/>
      <c r="R128" s="294"/>
      <c r="S128" s="294"/>
      <c r="T128" s="294"/>
      <c r="U128" s="294">
        <f>U130+U132+U136+U141+U145+U149</f>
        <v>1023312</v>
      </c>
      <c r="V128" s="294">
        <f>V130+V136+V149</f>
        <v>0</v>
      </c>
      <c r="W128" s="294"/>
      <c r="X128" s="294"/>
      <c r="Y128" s="294"/>
      <c r="Z128" s="294"/>
      <c r="AA128" s="294">
        <f>AA130+AA132+AA136+AA141+AA145+AA149</f>
        <v>58200</v>
      </c>
      <c r="AB128" s="294">
        <f>AB130+AB136+AB149</f>
        <v>0</v>
      </c>
      <c r="AC128" s="294">
        <f>AC130+AC132+AC136+AC141+AC145+AC149</f>
        <v>965112</v>
      </c>
      <c r="AD128" s="294"/>
      <c r="AE128" s="294"/>
      <c r="AF128" s="294"/>
      <c r="AG128" s="294"/>
    </row>
    <row r="129" spans="1:33" ht="13.2" hidden="1" x14ac:dyDescent="0.25">
      <c r="A129" s="295">
        <v>3111</v>
      </c>
      <c r="B129" s="287" t="s">
        <v>23</v>
      </c>
      <c r="C129" s="296">
        <f>SUM(D129:G129)</f>
        <v>0</v>
      </c>
      <c r="D129" s="298"/>
      <c r="E129" s="298"/>
      <c r="F129" s="298"/>
      <c r="G129" s="298"/>
      <c r="H129" s="296">
        <f>SUM(I129:T129)</f>
        <v>755091</v>
      </c>
      <c r="I129" s="298"/>
      <c r="J129" s="298"/>
      <c r="K129" s="298"/>
      <c r="L129" s="298"/>
      <c r="M129" s="298"/>
      <c r="N129" s="335">
        <v>30000</v>
      </c>
      <c r="O129" s="298"/>
      <c r="P129" s="335">
        <v>725091</v>
      </c>
      <c r="Q129" s="298"/>
      <c r="R129" s="298"/>
      <c r="S129" s="298"/>
      <c r="T129" s="298"/>
      <c r="U129" s="296">
        <f>SUM(V129:AG129)</f>
        <v>758288</v>
      </c>
      <c r="V129" s="298"/>
      <c r="W129" s="298"/>
      <c r="X129" s="298"/>
      <c r="Y129" s="298"/>
      <c r="Z129" s="298"/>
      <c r="AA129" s="298">
        <v>30000</v>
      </c>
      <c r="AB129" s="298"/>
      <c r="AC129" s="335">
        <v>728288</v>
      </c>
      <c r="AD129" s="298"/>
      <c r="AE129" s="298"/>
      <c r="AF129" s="298"/>
      <c r="AG129" s="298"/>
    </row>
    <row r="130" spans="1:33" ht="13.2" hidden="1" x14ac:dyDescent="0.25">
      <c r="A130" s="295">
        <v>311</v>
      </c>
      <c r="B130" s="287"/>
      <c r="C130" s="298">
        <f>SUM(C129)</f>
        <v>0</v>
      </c>
      <c r="D130" s="298"/>
      <c r="E130" s="298"/>
      <c r="F130" s="298"/>
      <c r="G130" s="298"/>
      <c r="H130" s="298">
        <f>SUM(H129)</f>
        <v>755091</v>
      </c>
      <c r="I130" s="298"/>
      <c r="J130" s="298"/>
      <c r="K130" s="298"/>
      <c r="L130" s="298"/>
      <c r="M130" s="298"/>
      <c r="N130" s="298">
        <f>SUM(N129)</f>
        <v>30000</v>
      </c>
      <c r="O130" s="298">
        <f>SUM(O129)</f>
        <v>0</v>
      </c>
      <c r="P130" s="298">
        <f>SUM(P129)</f>
        <v>725091</v>
      </c>
      <c r="Q130" s="298"/>
      <c r="R130" s="298"/>
      <c r="S130" s="298"/>
      <c r="T130" s="298"/>
      <c r="U130" s="298">
        <f>SUM(U129)</f>
        <v>758288</v>
      </c>
      <c r="V130" s="298"/>
      <c r="W130" s="298"/>
      <c r="X130" s="298"/>
      <c r="Y130" s="298"/>
      <c r="Z130" s="298"/>
      <c r="AA130" s="298">
        <f>SUM(AA129)</f>
        <v>30000</v>
      </c>
      <c r="AB130" s="298">
        <f>SUM(AB129)</f>
        <v>0</v>
      </c>
      <c r="AC130" s="298">
        <f>SUM(AC129)</f>
        <v>728288</v>
      </c>
      <c r="AD130" s="298"/>
      <c r="AE130" s="298"/>
      <c r="AF130" s="298"/>
      <c r="AG130" s="298"/>
    </row>
    <row r="131" spans="1:33" ht="13.2" hidden="1" x14ac:dyDescent="0.25">
      <c r="A131" s="295">
        <v>3121</v>
      </c>
      <c r="B131" s="287" t="s">
        <v>24</v>
      </c>
      <c r="C131" s="296">
        <f>SUM(D131:G131)</f>
        <v>0</v>
      </c>
      <c r="D131" s="298"/>
      <c r="E131" s="298"/>
      <c r="F131" s="298"/>
      <c r="G131" s="298"/>
      <c r="H131" s="296">
        <f>SUM(I131:T131)</f>
        <v>15000</v>
      </c>
      <c r="I131" s="298"/>
      <c r="J131" s="298"/>
      <c r="K131" s="298"/>
      <c r="L131" s="298"/>
      <c r="M131" s="298"/>
      <c r="N131" s="335">
        <v>5000</v>
      </c>
      <c r="O131" s="298"/>
      <c r="P131" s="335">
        <v>10000</v>
      </c>
      <c r="Q131" s="298"/>
      <c r="R131" s="298"/>
      <c r="S131" s="298"/>
      <c r="T131" s="298"/>
      <c r="U131" s="296">
        <f>SUM(V131:AG131)</f>
        <v>15000</v>
      </c>
      <c r="V131" s="298"/>
      <c r="W131" s="298"/>
      <c r="X131" s="298"/>
      <c r="Y131" s="298"/>
      <c r="Z131" s="298"/>
      <c r="AA131" s="298">
        <v>5000</v>
      </c>
      <c r="AB131" s="298"/>
      <c r="AC131" s="335">
        <v>10000</v>
      </c>
      <c r="AD131" s="298"/>
      <c r="AE131" s="298"/>
      <c r="AF131" s="298"/>
      <c r="AG131" s="298"/>
    </row>
    <row r="132" spans="1:33" ht="13.2" hidden="1" x14ac:dyDescent="0.25">
      <c r="A132" s="295">
        <v>312</v>
      </c>
      <c r="B132" s="287"/>
      <c r="C132" s="334">
        <f>SUM(C131)</f>
        <v>0</v>
      </c>
      <c r="D132" s="298"/>
      <c r="E132" s="298"/>
      <c r="F132" s="298"/>
      <c r="G132" s="298"/>
      <c r="H132" s="334">
        <f>SUM(H131)</f>
        <v>15000</v>
      </c>
      <c r="I132" s="298"/>
      <c r="J132" s="298"/>
      <c r="K132" s="298"/>
      <c r="L132" s="298"/>
      <c r="M132" s="298"/>
      <c r="N132" s="334">
        <f>SUM(N131)</f>
        <v>5000</v>
      </c>
      <c r="O132" s="298"/>
      <c r="P132" s="298">
        <f>SUM(P131)</f>
        <v>10000</v>
      </c>
      <c r="Q132" s="298"/>
      <c r="R132" s="298"/>
      <c r="S132" s="298"/>
      <c r="T132" s="298"/>
      <c r="U132" s="334">
        <f>SUM(U131)</f>
        <v>15000</v>
      </c>
      <c r="V132" s="298"/>
      <c r="W132" s="298"/>
      <c r="X132" s="298"/>
      <c r="Y132" s="298"/>
      <c r="Z132" s="298"/>
      <c r="AA132" s="298">
        <f>SUM(AA131)</f>
        <v>5000</v>
      </c>
      <c r="AB132" s="298"/>
      <c r="AC132" s="298">
        <f>SUM(AC131)</f>
        <v>10000</v>
      </c>
      <c r="AD132" s="298"/>
      <c r="AE132" s="298"/>
      <c r="AF132" s="298"/>
      <c r="AG132" s="298"/>
    </row>
    <row r="133" spans="1:33" ht="26.4" hidden="1" x14ac:dyDescent="0.25">
      <c r="A133" s="295">
        <v>3131</v>
      </c>
      <c r="B133" s="287" t="s">
        <v>25</v>
      </c>
      <c r="C133" s="296">
        <f>SUM(D133:G133)</f>
        <v>0</v>
      </c>
      <c r="D133" s="298"/>
      <c r="E133" s="298"/>
      <c r="F133" s="298"/>
      <c r="G133" s="298"/>
      <c r="H133" s="296">
        <f t="shared" ref="H133:H135" si="92">SUM(I133:T133)</f>
        <v>0</v>
      </c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6">
        <f>SUM(V133:AG133)</f>
        <v>0</v>
      </c>
      <c r="V133" s="298"/>
      <c r="W133" s="29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</row>
    <row r="134" spans="1:33" ht="26.4" hidden="1" x14ac:dyDescent="0.25">
      <c r="A134" s="295">
        <v>3132</v>
      </c>
      <c r="B134" s="287" t="s">
        <v>26</v>
      </c>
      <c r="C134" s="387">
        <f>SUM(D134:G134)</f>
        <v>0</v>
      </c>
      <c r="D134" s="388"/>
      <c r="E134" s="388"/>
      <c r="F134" s="388"/>
      <c r="G134" s="388"/>
      <c r="H134" s="296">
        <f t="shared" si="92"/>
        <v>70214</v>
      </c>
      <c r="I134" s="298"/>
      <c r="J134" s="298"/>
      <c r="K134" s="298"/>
      <c r="L134" s="298"/>
      <c r="M134" s="298"/>
      <c r="N134" s="391">
        <v>3200</v>
      </c>
      <c r="O134" s="298"/>
      <c r="P134" s="335">
        <v>67014</v>
      </c>
      <c r="Q134" s="298"/>
      <c r="R134" s="298"/>
      <c r="S134" s="298"/>
      <c r="T134" s="298"/>
      <c r="U134" s="296">
        <f>SUM(V134:AG134)</f>
        <v>70524</v>
      </c>
      <c r="V134" s="298"/>
      <c r="W134" s="298"/>
      <c r="X134" s="298"/>
      <c r="Y134" s="298"/>
      <c r="Z134" s="298"/>
      <c r="AA134" s="298">
        <v>3200</v>
      </c>
      <c r="AB134" s="298"/>
      <c r="AC134" s="335">
        <v>67324</v>
      </c>
      <c r="AD134" s="298"/>
      <c r="AE134" s="298"/>
      <c r="AF134" s="298"/>
      <c r="AG134" s="298"/>
    </row>
    <row r="135" spans="1:33" s="306" customFormat="1" ht="26.4" hidden="1" x14ac:dyDescent="0.25">
      <c r="A135" s="295">
        <v>3133</v>
      </c>
      <c r="B135" s="287" t="s">
        <v>27</v>
      </c>
      <c r="C135" s="387">
        <f>SUM(D135:G135)</f>
        <v>0</v>
      </c>
      <c r="D135" s="407"/>
      <c r="E135" s="407"/>
      <c r="F135" s="407"/>
      <c r="G135" s="407"/>
      <c r="H135" s="296">
        <f t="shared" si="92"/>
        <v>0</v>
      </c>
      <c r="I135" s="305"/>
      <c r="J135" s="305"/>
      <c r="K135" s="305"/>
      <c r="L135" s="305"/>
      <c r="M135" s="305"/>
      <c r="N135" s="408"/>
      <c r="O135" s="305"/>
      <c r="P135" s="9"/>
      <c r="Q135" s="305"/>
      <c r="R135" s="305"/>
      <c r="S135" s="305"/>
      <c r="T135" s="305"/>
      <c r="U135" s="296">
        <f>SUM(V135:AG135)</f>
        <v>0</v>
      </c>
      <c r="V135" s="305"/>
      <c r="W135" s="305"/>
      <c r="X135" s="305"/>
      <c r="Y135" s="305"/>
      <c r="Z135" s="305"/>
      <c r="AA135" s="305"/>
      <c r="AB135" s="305"/>
      <c r="AC135" s="9"/>
      <c r="AD135" s="305"/>
      <c r="AE135" s="305"/>
      <c r="AF135" s="305"/>
      <c r="AG135" s="305"/>
    </row>
    <row r="136" spans="1:33" s="306" customFormat="1" ht="13.2" hidden="1" x14ac:dyDescent="0.25">
      <c r="A136" s="295">
        <v>313</v>
      </c>
      <c r="B136" s="287"/>
      <c r="C136" s="407">
        <f>SUM(C133:C135)</f>
        <v>0</v>
      </c>
      <c r="D136" s="407"/>
      <c r="E136" s="407"/>
      <c r="F136" s="407"/>
      <c r="G136" s="407"/>
      <c r="H136" s="305">
        <f>SUM(H133:H135)</f>
        <v>70214</v>
      </c>
      <c r="I136" s="305"/>
      <c r="J136" s="305"/>
      <c r="K136" s="305"/>
      <c r="L136" s="305"/>
      <c r="M136" s="305"/>
      <c r="N136" s="407">
        <f>SUM(N133:N135)</f>
        <v>3200</v>
      </c>
      <c r="O136" s="305">
        <f>SUM(O131:O135)</f>
        <v>0</v>
      </c>
      <c r="P136" s="305">
        <f>SUM(P133:P135)</f>
        <v>67014</v>
      </c>
      <c r="Q136" s="305"/>
      <c r="R136" s="305"/>
      <c r="S136" s="305"/>
      <c r="T136" s="305"/>
      <c r="U136" s="305">
        <f>SUM(U133:U135)</f>
        <v>70524</v>
      </c>
      <c r="V136" s="305"/>
      <c r="W136" s="305"/>
      <c r="X136" s="305"/>
      <c r="Y136" s="305"/>
      <c r="Z136" s="305"/>
      <c r="AA136" s="305">
        <f>SUM(AA133:AA135)</f>
        <v>3200</v>
      </c>
      <c r="AB136" s="305">
        <f>SUM(AB131:AB135)</f>
        <v>0</v>
      </c>
      <c r="AC136" s="305">
        <f>SUM(AC133:AC135)</f>
        <v>67324</v>
      </c>
      <c r="AD136" s="305"/>
      <c r="AE136" s="305"/>
      <c r="AF136" s="305"/>
      <c r="AG136" s="305"/>
    </row>
    <row r="137" spans="1:33" s="269" customFormat="1" ht="13.2" hidden="1" x14ac:dyDescent="0.25">
      <c r="A137" s="295">
        <v>3211</v>
      </c>
      <c r="B137" s="287" t="s">
        <v>28</v>
      </c>
      <c r="C137" s="387">
        <f>SUM(D137:G137)</f>
        <v>0</v>
      </c>
      <c r="D137" s="387"/>
      <c r="E137" s="387"/>
      <c r="F137" s="387"/>
      <c r="G137" s="387"/>
      <c r="H137" s="296">
        <f t="shared" ref="H137:H140" si="93">SUM(I137:T137)</f>
        <v>22500</v>
      </c>
      <c r="I137" s="296"/>
      <c r="J137" s="296"/>
      <c r="K137" s="296"/>
      <c r="L137" s="296"/>
      <c r="M137" s="296"/>
      <c r="N137" s="387">
        <v>2000</v>
      </c>
      <c r="O137" s="296"/>
      <c r="P137" s="296">
        <v>20500</v>
      </c>
      <c r="Q137" s="296"/>
      <c r="R137" s="296"/>
      <c r="S137" s="296"/>
      <c r="T137" s="296"/>
      <c r="U137" s="296">
        <f>SUM(V137:AG137)</f>
        <v>22500</v>
      </c>
      <c r="V137" s="296"/>
      <c r="W137" s="296"/>
      <c r="X137" s="296"/>
      <c r="Y137" s="296"/>
      <c r="Z137" s="296"/>
      <c r="AA137" s="296">
        <v>2000</v>
      </c>
      <c r="AB137" s="296"/>
      <c r="AC137" s="296">
        <v>20500</v>
      </c>
      <c r="AD137" s="296"/>
      <c r="AE137" s="296"/>
      <c r="AF137" s="296"/>
      <c r="AG137" s="296"/>
    </row>
    <row r="138" spans="1:33" s="269" customFormat="1" ht="26.4" hidden="1" x14ac:dyDescent="0.25">
      <c r="A138" s="295">
        <v>3212</v>
      </c>
      <c r="B138" s="287" t="s">
        <v>29</v>
      </c>
      <c r="C138" s="387">
        <f>SUM(D138:G138)</f>
        <v>0</v>
      </c>
      <c r="D138" s="387"/>
      <c r="E138" s="387"/>
      <c r="F138" s="387"/>
      <c r="G138" s="387"/>
      <c r="H138" s="296">
        <f t="shared" si="93"/>
        <v>30000</v>
      </c>
      <c r="I138" s="296"/>
      <c r="J138" s="296"/>
      <c r="K138" s="296"/>
      <c r="L138" s="296"/>
      <c r="M138" s="296"/>
      <c r="N138" s="387">
        <v>2000</v>
      </c>
      <c r="O138" s="296"/>
      <c r="P138" s="296">
        <v>28000</v>
      </c>
      <c r="Q138" s="296"/>
      <c r="R138" s="296"/>
      <c r="S138" s="296"/>
      <c r="T138" s="296"/>
      <c r="U138" s="296">
        <f>SUM(V138:AG138)</f>
        <v>30000</v>
      </c>
      <c r="V138" s="296"/>
      <c r="W138" s="296"/>
      <c r="X138" s="296"/>
      <c r="Y138" s="296"/>
      <c r="Z138" s="296"/>
      <c r="AA138" s="296">
        <v>2000</v>
      </c>
      <c r="AB138" s="296"/>
      <c r="AC138" s="296">
        <v>28000</v>
      </c>
      <c r="AD138" s="296"/>
      <c r="AE138" s="296"/>
      <c r="AF138" s="296"/>
      <c r="AG138" s="296"/>
    </row>
    <row r="139" spans="1:33" ht="13.2" hidden="1" x14ac:dyDescent="0.25">
      <c r="A139" s="295">
        <v>3213</v>
      </c>
      <c r="B139" s="287" t="s">
        <v>30</v>
      </c>
      <c r="C139" s="387">
        <f>SUM(D139:G139)</f>
        <v>0</v>
      </c>
      <c r="D139" s="387"/>
      <c r="E139" s="387"/>
      <c r="F139" s="387"/>
      <c r="G139" s="387"/>
      <c r="H139" s="296">
        <f t="shared" si="93"/>
        <v>40400</v>
      </c>
      <c r="I139" s="296"/>
      <c r="J139" s="296"/>
      <c r="K139" s="296"/>
      <c r="L139" s="296"/>
      <c r="M139" s="296"/>
      <c r="N139" s="387"/>
      <c r="O139" s="296"/>
      <c r="P139" s="296">
        <v>40400</v>
      </c>
      <c r="Q139" s="296"/>
      <c r="R139" s="296"/>
      <c r="S139" s="296"/>
      <c r="T139" s="296"/>
      <c r="U139" s="296">
        <f>SUM(V139:AG139)</f>
        <v>40400</v>
      </c>
      <c r="V139" s="296"/>
      <c r="W139" s="296"/>
      <c r="X139" s="296"/>
      <c r="Y139" s="296"/>
      <c r="Z139" s="296"/>
      <c r="AA139" s="296"/>
      <c r="AB139" s="296"/>
      <c r="AC139" s="296">
        <v>40400</v>
      </c>
      <c r="AD139" s="296"/>
      <c r="AE139" s="296"/>
      <c r="AF139" s="296"/>
      <c r="AG139" s="296"/>
    </row>
    <row r="140" spans="1:33" ht="26.4" hidden="1" x14ac:dyDescent="0.25">
      <c r="A140" s="385">
        <v>3214</v>
      </c>
      <c r="B140" s="390" t="s">
        <v>31</v>
      </c>
      <c r="C140" s="387">
        <f>SUM(D140:G140)</f>
        <v>0</v>
      </c>
      <c r="D140" s="387"/>
      <c r="E140" s="387"/>
      <c r="F140" s="387"/>
      <c r="G140" s="387"/>
      <c r="H140" s="296">
        <f t="shared" si="93"/>
        <v>1000</v>
      </c>
      <c r="I140" s="296"/>
      <c r="J140" s="296"/>
      <c r="K140" s="296"/>
      <c r="L140" s="296"/>
      <c r="M140" s="296"/>
      <c r="N140" s="387">
        <v>1000</v>
      </c>
      <c r="O140" s="296"/>
      <c r="P140" s="296"/>
      <c r="Q140" s="296"/>
      <c r="R140" s="296"/>
      <c r="S140" s="296"/>
      <c r="T140" s="296"/>
      <c r="U140" s="296">
        <f>SUM(V140:AG140)</f>
        <v>1000</v>
      </c>
      <c r="V140" s="296"/>
      <c r="W140" s="296"/>
      <c r="X140" s="296"/>
      <c r="Y140" s="296"/>
      <c r="Z140" s="296"/>
      <c r="AA140" s="296">
        <v>1000</v>
      </c>
      <c r="AB140" s="296"/>
      <c r="AC140" s="296"/>
      <c r="AD140" s="296"/>
      <c r="AE140" s="296"/>
      <c r="AF140" s="296"/>
      <c r="AG140" s="296"/>
    </row>
    <row r="141" spans="1:33" ht="13.2" hidden="1" x14ac:dyDescent="0.25">
      <c r="A141" s="295">
        <v>321</v>
      </c>
      <c r="B141" s="287"/>
      <c r="C141" s="399">
        <f>SUM(C137:C140)</f>
        <v>0</v>
      </c>
      <c r="D141" s="387"/>
      <c r="E141" s="387"/>
      <c r="F141" s="387"/>
      <c r="G141" s="387"/>
      <c r="H141" s="334">
        <f>SUM(H137:H140)</f>
        <v>93900</v>
      </c>
      <c r="I141" s="296"/>
      <c r="J141" s="296"/>
      <c r="K141" s="296"/>
      <c r="L141" s="296"/>
      <c r="M141" s="296"/>
      <c r="N141" s="334">
        <f>SUM(N137:N140)</f>
        <v>5000</v>
      </c>
      <c r="O141" s="296">
        <f>SUM(O133:O140)</f>
        <v>0</v>
      </c>
      <c r="P141" s="334">
        <f>SUM(P137:P140)</f>
        <v>88900</v>
      </c>
      <c r="Q141" s="296"/>
      <c r="R141" s="296"/>
      <c r="S141" s="296"/>
      <c r="T141" s="296"/>
      <c r="U141" s="334">
        <f>SUM(U137:U140)</f>
        <v>93900</v>
      </c>
      <c r="V141" s="296"/>
      <c r="W141" s="296"/>
      <c r="X141" s="296"/>
      <c r="Y141" s="296"/>
      <c r="Z141" s="296"/>
      <c r="AA141" s="334">
        <f>SUM(AA137:AA140)</f>
        <v>5000</v>
      </c>
      <c r="AB141" s="296">
        <f>SUM(AB133:AB140)</f>
        <v>0</v>
      </c>
      <c r="AC141" s="334">
        <f>SUM(AC137:AC140)</f>
        <v>88900</v>
      </c>
      <c r="AD141" s="296"/>
      <c r="AE141" s="296"/>
      <c r="AF141" s="296"/>
      <c r="AG141" s="296"/>
    </row>
    <row r="142" spans="1:33" ht="26.4" hidden="1" x14ac:dyDescent="0.25">
      <c r="A142" s="295">
        <v>3221</v>
      </c>
      <c r="B142" s="287" t="s">
        <v>32</v>
      </c>
      <c r="C142" s="387">
        <f>SUM(D142:G142)</f>
        <v>0</v>
      </c>
      <c r="D142" s="387"/>
      <c r="E142" s="387"/>
      <c r="F142" s="387"/>
      <c r="G142" s="387"/>
      <c r="H142" s="296">
        <f t="shared" ref="H142:H144" si="94">SUM(I142:T142)</f>
        <v>6000</v>
      </c>
      <c r="I142" s="296"/>
      <c r="J142" s="296"/>
      <c r="K142" s="296"/>
      <c r="L142" s="296"/>
      <c r="M142" s="296"/>
      <c r="N142" s="296"/>
      <c r="O142" s="296"/>
      <c r="P142" s="296">
        <v>6000</v>
      </c>
      <c r="Q142" s="296"/>
      <c r="R142" s="296"/>
      <c r="S142" s="296"/>
      <c r="T142" s="296"/>
      <c r="U142" s="296">
        <f>SUM(V142:AG142)</f>
        <v>6000</v>
      </c>
      <c r="V142" s="296"/>
      <c r="W142" s="296"/>
      <c r="X142" s="296"/>
      <c r="Y142" s="296"/>
      <c r="Z142" s="296"/>
      <c r="AA142" s="296"/>
      <c r="AB142" s="296"/>
      <c r="AC142" s="296">
        <v>6000</v>
      </c>
      <c r="AD142" s="296"/>
      <c r="AE142" s="296"/>
      <c r="AF142" s="296"/>
      <c r="AG142" s="296"/>
    </row>
    <row r="143" spans="1:33" ht="13.2" hidden="1" x14ac:dyDescent="0.25">
      <c r="A143" s="295">
        <v>3223</v>
      </c>
      <c r="B143" s="287" t="s">
        <v>34</v>
      </c>
      <c r="C143" s="387">
        <f>SUM(D143:G143)</f>
        <v>0</v>
      </c>
      <c r="D143" s="387"/>
      <c r="E143" s="387"/>
      <c r="F143" s="387"/>
      <c r="G143" s="387"/>
      <c r="H143" s="296">
        <f t="shared" si="94"/>
        <v>4000</v>
      </c>
      <c r="I143" s="296"/>
      <c r="J143" s="296"/>
      <c r="K143" s="296"/>
      <c r="L143" s="296"/>
      <c r="M143" s="296"/>
      <c r="N143" s="296"/>
      <c r="O143" s="296"/>
      <c r="P143" s="296">
        <v>4000</v>
      </c>
      <c r="Q143" s="296"/>
      <c r="R143" s="296"/>
      <c r="S143" s="296"/>
      <c r="T143" s="296"/>
      <c r="U143" s="296">
        <f>SUM(V143:AG143)</f>
        <v>4000</v>
      </c>
      <c r="V143" s="296"/>
      <c r="W143" s="296"/>
      <c r="X143" s="296"/>
      <c r="Y143" s="296"/>
      <c r="Z143" s="296"/>
      <c r="AA143" s="296"/>
      <c r="AB143" s="296"/>
      <c r="AC143" s="296">
        <v>4000</v>
      </c>
      <c r="AD143" s="296"/>
      <c r="AE143" s="296"/>
      <c r="AF143" s="296"/>
      <c r="AG143" s="296"/>
    </row>
    <row r="144" spans="1:33" ht="26.4" hidden="1" x14ac:dyDescent="0.25">
      <c r="A144" s="385">
        <v>3227</v>
      </c>
      <c r="B144" s="386" t="s">
        <v>435</v>
      </c>
      <c r="C144" s="387">
        <f>SUM(D144:G144)</f>
        <v>0</v>
      </c>
      <c r="D144" s="387"/>
      <c r="E144" s="387"/>
      <c r="F144" s="387"/>
      <c r="G144" s="387"/>
      <c r="H144" s="296">
        <f t="shared" si="94"/>
        <v>0</v>
      </c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>
        <f>SUM(V144:AG144)</f>
        <v>0</v>
      </c>
      <c r="V144" s="296"/>
      <c r="W144" s="296"/>
      <c r="X144" s="296"/>
      <c r="Y144" s="296"/>
      <c r="Z144" s="296"/>
      <c r="AA144" s="296"/>
      <c r="AB144" s="296"/>
      <c r="AC144" s="296"/>
      <c r="AD144" s="296"/>
      <c r="AE144" s="296"/>
      <c r="AF144" s="296"/>
      <c r="AG144" s="296"/>
    </row>
    <row r="145" spans="1:33" ht="13.2" hidden="1" x14ac:dyDescent="0.25">
      <c r="A145" s="295">
        <v>322</v>
      </c>
      <c r="B145" s="287"/>
      <c r="C145" s="399">
        <f>SUM(C142:C144)</f>
        <v>0</v>
      </c>
      <c r="D145" s="387"/>
      <c r="E145" s="387"/>
      <c r="F145" s="387"/>
      <c r="G145" s="387"/>
      <c r="H145" s="334">
        <f>SUM(H142:H144)</f>
        <v>10000</v>
      </c>
      <c r="I145" s="296"/>
      <c r="J145" s="296"/>
      <c r="K145" s="296"/>
      <c r="L145" s="296"/>
      <c r="M145" s="296"/>
      <c r="N145" s="334">
        <f>SUM(N142:N144)</f>
        <v>0</v>
      </c>
      <c r="O145" s="296"/>
      <c r="P145" s="334">
        <f>SUM(P142:P144)</f>
        <v>10000</v>
      </c>
      <c r="Q145" s="296"/>
      <c r="R145" s="296"/>
      <c r="S145" s="296"/>
      <c r="T145" s="296"/>
      <c r="U145" s="334">
        <f>SUM(U142:U144)</f>
        <v>10000</v>
      </c>
      <c r="V145" s="296"/>
      <c r="W145" s="296"/>
      <c r="X145" s="296"/>
      <c r="Y145" s="296"/>
      <c r="Z145" s="296"/>
      <c r="AA145" s="334">
        <f>SUM(AA142:AA144)</f>
        <v>0</v>
      </c>
      <c r="AB145" s="296"/>
      <c r="AC145" s="334">
        <f>SUM(AC142:AC144)</f>
        <v>10000</v>
      </c>
      <c r="AD145" s="296"/>
      <c r="AE145" s="296"/>
      <c r="AF145" s="296"/>
      <c r="AG145" s="296"/>
    </row>
    <row r="146" spans="1:33" ht="13.2" hidden="1" x14ac:dyDescent="0.25">
      <c r="A146" s="295">
        <v>3231</v>
      </c>
      <c r="B146" s="287" t="s">
        <v>38</v>
      </c>
      <c r="C146" s="387">
        <f>SUM(D146:G146)</f>
        <v>0</v>
      </c>
      <c r="D146" s="387"/>
      <c r="E146" s="387"/>
      <c r="F146" s="387"/>
      <c r="G146" s="387"/>
      <c r="H146" s="296">
        <f t="shared" ref="H146:H148" si="95">SUM(I146:T146)</f>
        <v>3600</v>
      </c>
      <c r="I146" s="296"/>
      <c r="J146" s="296"/>
      <c r="K146" s="296"/>
      <c r="L146" s="296"/>
      <c r="M146" s="296"/>
      <c r="N146" s="296"/>
      <c r="O146" s="296"/>
      <c r="P146" s="296">
        <v>3600</v>
      </c>
      <c r="Q146" s="296"/>
      <c r="R146" s="296"/>
      <c r="S146" s="296"/>
      <c r="T146" s="296"/>
      <c r="U146" s="296">
        <f>SUM(V146:AG146)</f>
        <v>3600</v>
      </c>
      <c r="V146" s="296"/>
      <c r="W146" s="296"/>
      <c r="X146" s="296"/>
      <c r="Y146" s="296"/>
      <c r="Z146" s="296"/>
      <c r="AA146" s="296"/>
      <c r="AB146" s="296"/>
      <c r="AC146" s="296">
        <v>3600</v>
      </c>
      <c r="AD146" s="296"/>
      <c r="AE146" s="296"/>
      <c r="AF146" s="296"/>
      <c r="AG146" s="296"/>
    </row>
    <row r="147" spans="1:33" ht="13.2" hidden="1" x14ac:dyDescent="0.25">
      <c r="A147" s="295">
        <v>3233</v>
      </c>
      <c r="B147" s="287" t="s">
        <v>40</v>
      </c>
      <c r="C147" s="296">
        <f>SUM(D147:G147)</f>
        <v>0</v>
      </c>
      <c r="D147" s="296"/>
      <c r="E147" s="296"/>
      <c r="F147" s="296"/>
      <c r="G147" s="296"/>
      <c r="H147" s="296">
        <f t="shared" si="95"/>
        <v>2000</v>
      </c>
      <c r="I147" s="296"/>
      <c r="J147" s="296"/>
      <c r="K147" s="296"/>
      <c r="L147" s="296"/>
      <c r="M147" s="296"/>
      <c r="N147" s="296"/>
      <c r="O147" s="296"/>
      <c r="P147" s="296">
        <v>2000</v>
      </c>
      <c r="Q147" s="296"/>
      <c r="R147" s="296"/>
      <c r="S147" s="296"/>
      <c r="T147" s="296"/>
      <c r="U147" s="296">
        <f>SUM(V147:AG147)</f>
        <v>2000</v>
      </c>
      <c r="V147" s="296"/>
      <c r="W147" s="296"/>
      <c r="X147" s="296"/>
      <c r="Y147" s="296"/>
      <c r="Z147" s="296"/>
      <c r="AA147" s="296"/>
      <c r="AB147" s="296"/>
      <c r="AC147" s="296">
        <v>2000</v>
      </c>
      <c r="AD147" s="296"/>
      <c r="AE147" s="296"/>
      <c r="AF147" s="296"/>
      <c r="AG147" s="296"/>
    </row>
    <row r="148" spans="1:33" ht="13.2" hidden="1" x14ac:dyDescent="0.25">
      <c r="A148" s="295">
        <v>3237</v>
      </c>
      <c r="B148" s="287" t="s">
        <v>44</v>
      </c>
      <c r="C148" s="296">
        <f>SUM(D148:G148)</f>
        <v>0</v>
      </c>
      <c r="D148" s="296"/>
      <c r="E148" s="296"/>
      <c r="F148" s="296"/>
      <c r="G148" s="296"/>
      <c r="H148" s="296">
        <f t="shared" si="95"/>
        <v>70000</v>
      </c>
      <c r="I148" s="296"/>
      <c r="J148" s="296"/>
      <c r="K148" s="296"/>
      <c r="L148" s="296"/>
      <c r="M148" s="296"/>
      <c r="N148" s="296">
        <v>15000</v>
      </c>
      <c r="O148" s="296"/>
      <c r="P148" s="296">
        <v>55000</v>
      </c>
      <c r="Q148" s="296"/>
      <c r="R148" s="296"/>
      <c r="S148" s="296"/>
      <c r="T148" s="296"/>
      <c r="U148" s="296">
        <f>SUM(V148:AG148)</f>
        <v>70000</v>
      </c>
      <c r="V148" s="296"/>
      <c r="W148" s="296"/>
      <c r="X148" s="296"/>
      <c r="Y148" s="296"/>
      <c r="Z148" s="296"/>
      <c r="AA148" s="296">
        <v>15000</v>
      </c>
      <c r="AB148" s="296"/>
      <c r="AC148" s="296">
        <v>55000</v>
      </c>
      <c r="AD148" s="296"/>
      <c r="AE148" s="296"/>
      <c r="AF148" s="296"/>
      <c r="AG148" s="296"/>
    </row>
    <row r="149" spans="1:33" ht="13.2" hidden="1" x14ac:dyDescent="0.25">
      <c r="A149" s="295">
        <v>323</v>
      </c>
      <c r="B149" s="287"/>
      <c r="C149" s="334">
        <f>SUM(C146:C148)</f>
        <v>0</v>
      </c>
      <c r="D149" s="296"/>
      <c r="E149" s="296"/>
      <c r="F149" s="296"/>
      <c r="G149" s="296"/>
      <c r="H149" s="334">
        <f>SUM(H146:H148)</f>
        <v>75600</v>
      </c>
      <c r="I149" s="296"/>
      <c r="J149" s="296"/>
      <c r="K149" s="296"/>
      <c r="L149" s="296"/>
      <c r="M149" s="296"/>
      <c r="N149" s="334">
        <f>SUM(N146:N148)</f>
        <v>15000</v>
      </c>
      <c r="O149" s="296">
        <f>SUM(O137:O148)</f>
        <v>0</v>
      </c>
      <c r="P149" s="334">
        <f>SUM(P146:P148)</f>
        <v>60600</v>
      </c>
      <c r="Q149" s="296"/>
      <c r="R149" s="296"/>
      <c r="S149" s="296"/>
      <c r="T149" s="296"/>
      <c r="U149" s="334">
        <f>SUM(U146:U148)</f>
        <v>75600</v>
      </c>
      <c r="V149" s="296"/>
      <c r="W149" s="296"/>
      <c r="X149" s="296"/>
      <c r="Y149" s="296"/>
      <c r="Z149" s="296"/>
      <c r="AA149" s="334">
        <f>SUM(AA146:AA148)</f>
        <v>15000</v>
      </c>
      <c r="AB149" s="296">
        <f>SUM(AB137:AB148)</f>
        <v>0</v>
      </c>
      <c r="AC149" s="334">
        <f>SUM(AC146:AC148)</f>
        <v>60600</v>
      </c>
      <c r="AD149" s="296"/>
      <c r="AE149" s="296"/>
      <c r="AF149" s="296"/>
      <c r="AG149" s="296"/>
    </row>
    <row r="150" spans="1:33" s="276" customFormat="1" ht="39.6" hidden="1" x14ac:dyDescent="0.25">
      <c r="A150" s="289" t="s">
        <v>19</v>
      </c>
      <c r="B150" s="290" t="s">
        <v>64</v>
      </c>
      <c r="C150" s="291">
        <f t="shared" ref="C150:AG150" si="96">C157+C189</f>
        <v>0</v>
      </c>
      <c r="D150" s="291">
        <f t="shared" si="96"/>
        <v>0</v>
      </c>
      <c r="E150" s="291"/>
      <c r="F150" s="291">
        <f t="shared" si="96"/>
        <v>0</v>
      </c>
      <c r="G150" s="291">
        <f t="shared" si="96"/>
        <v>0</v>
      </c>
      <c r="H150" s="291">
        <f t="shared" si="96"/>
        <v>2118192</v>
      </c>
      <c r="I150" s="291">
        <f t="shared" si="96"/>
        <v>241000</v>
      </c>
      <c r="J150" s="291"/>
      <c r="K150" s="291">
        <f t="shared" si="96"/>
        <v>0</v>
      </c>
      <c r="L150" s="291">
        <f t="shared" si="96"/>
        <v>300000</v>
      </c>
      <c r="M150" s="291">
        <f t="shared" si="96"/>
        <v>0</v>
      </c>
      <c r="N150" s="291">
        <f t="shared" si="96"/>
        <v>436790</v>
      </c>
      <c r="O150" s="291">
        <f t="shared" si="96"/>
        <v>491402</v>
      </c>
      <c r="P150" s="291">
        <f t="shared" si="96"/>
        <v>649000</v>
      </c>
      <c r="Q150" s="291">
        <f t="shared" si="96"/>
        <v>0</v>
      </c>
      <c r="R150" s="291">
        <f t="shared" si="96"/>
        <v>0</v>
      </c>
      <c r="S150" s="291">
        <f t="shared" si="96"/>
        <v>0</v>
      </c>
      <c r="T150" s="291">
        <f t="shared" si="96"/>
        <v>0</v>
      </c>
      <c r="U150" s="291">
        <f t="shared" si="96"/>
        <v>2118192</v>
      </c>
      <c r="V150" s="291">
        <f t="shared" si="96"/>
        <v>241000</v>
      </c>
      <c r="W150" s="291"/>
      <c r="X150" s="291">
        <f t="shared" si="96"/>
        <v>0</v>
      </c>
      <c r="Y150" s="291">
        <f t="shared" si="96"/>
        <v>300000</v>
      </c>
      <c r="Z150" s="291">
        <f t="shared" si="96"/>
        <v>0</v>
      </c>
      <c r="AA150" s="291">
        <f t="shared" si="96"/>
        <v>436790</v>
      </c>
      <c r="AB150" s="291">
        <f t="shared" si="96"/>
        <v>491402</v>
      </c>
      <c r="AC150" s="291">
        <f t="shared" si="96"/>
        <v>649000</v>
      </c>
      <c r="AD150" s="291">
        <f t="shared" si="96"/>
        <v>0</v>
      </c>
      <c r="AE150" s="291">
        <f t="shared" si="96"/>
        <v>0</v>
      </c>
      <c r="AF150" s="291">
        <f t="shared" si="96"/>
        <v>0</v>
      </c>
      <c r="AG150" s="291">
        <f t="shared" si="96"/>
        <v>0</v>
      </c>
    </row>
    <row r="151" spans="1:33" ht="39" hidden="1" customHeight="1" x14ac:dyDescent="0.25">
      <c r="A151" s="292" t="s">
        <v>21</v>
      </c>
      <c r="B151" s="293" t="s">
        <v>65</v>
      </c>
      <c r="C151" s="294"/>
      <c r="D151" s="294"/>
      <c r="E151" s="294"/>
      <c r="F151" s="294"/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  <c r="X151" s="294"/>
      <c r="Y151" s="294"/>
      <c r="Z151" s="294"/>
      <c r="AA151" s="294"/>
      <c r="AB151" s="294"/>
      <c r="AC151" s="294"/>
      <c r="AD151" s="294"/>
      <c r="AE151" s="294"/>
      <c r="AF151" s="294"/>
      <c r="AG151" s="294"/>
    </row>
    <row r="152" spans="1:33" s="269" customFormat="1" ht="13.2" hidden="1" x14ac:dyDescent="0.25">
      <c r="A152" s="295">
        <v>3111</v>
      </c>
      <c r="B152" s="287" t="s">
        <v>23</v>
      </c>
      <c r="C152" s="296"/>
      <c r="D152" s="296"/>
      <c r="E152" s="296"/>
      <c r="F152" s="296"/>
      <c r="G152" s="296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/>
      <c r="X152" s="296"/>
      <c r="Y152" s="296"/>
      <c r="Z152" s="296"/>
      <c r="AA152" s="296"/>
      <c r="AB152" s="296"/>
      <c r="AC152" s="296"/>
      <c r="AD152" s="296"/>
      <c r="AE152" s="296"/>
      <c r="AF152" s="296"/>
      <c r="AG152" s="296"/>
    </row>
    <row r="153" spans="1:33" ht="26.4" hidden="1" x14ac:dyDescent="0.25">
      <c r="A153" s="295">
        <v>3132</v>
      </c>
      <c r="B153" s="287" t="s">
        <v>26</v>
      </c>
      <c r="C153" s="296"/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  <c r="Y153" s="296"/>
      <c r="Z153" s="296"/>
      <c r="AA153" s="296"/>
      <c r="AB153" s="296"/>
      <c r="AC153" s="296"/>
      <c r="AD153" s="296"/>
      <c r="AE153" s="296"/>
      <c r="AF153" s="296"/>
      <c r="AG153" s="296"/>
    </row>
    <row r="154" spans="1:33" ht="26.4" hidden="1" x14ac:dyDescent="0.25">
      <c r="A154" s="295">
        <v>3133</v>
      </c>
      <c r="B154" s="287" t="s">
        <v>27</v>
      </c>
      <c r="C154" s="296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  <c r="Y154" s="296"/>
      <c r="Z154" s="296"/>
      <c r="AA154" s="296"/>
      <c r="AB154" s="296"/>
      <c r="AC154" s="296"/>
      <c r="AD154" s="296"/>
      <c r="AE154" s="296"/>
      <c r="AF154" s="296"/>
      <c r="AG154" s="296"/>
    </row>
    <row r="155" spans="1:33" ht="13.2" hidden="1" x14ac:dyDescent="0.25">
      <c r="A155" s="295">
        <v>3222</v>
      </c>
      <c r="B155" s="287" t="s">
        <v>33</v>
      </c>
      <c r="C155" s="296"/>
      <c r="D155" s="296"/>
      <c r="E155" s="296"/>
      <c r="F155" s="296"/>
      <c r="G155" s="296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296"/>
      <c r="X155" s="296"/>
      <c r="Y155" s="296"/>
      <c r="Z155" s="296"/>
      <c r="AA155" s="296"/>
      <c r="AB155" s="296"/>
      <c r="AC155" s="296"/>
      <c r="AD155" s="296"/>
      <c r="AE155" s="296"/>
      <c r="AF155" s="296"/>
      <c r="AG155" s="296"/>
    </row>
    <row r="156" spans="1:33" ht="13.2" hidden="1" x14ac:dyDescent="0.25">
      <c r="A156" s="295">
        <v>3231</v>
      </c>
      <c r="B156" s="287" t="s">
        <v>67</v>
      </c>
      <c r="C156" s="296"/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  <c r="W156" s="296"/>
      <c r="X156" s="296"/>
      <c r="Y156" s="296"/>
      <c r="Z156" s="296"/>
      <c r="AA156" s="296"/>
      <c r="AB156" s="296"/>
      <c r="AC156" s="296"/>
      <c r="AD156" s="296"/>
      <c r="AE156" s="296"/>
      <c r="AF156" s="296"/>
      <c r="AG156" s="296"/>
    </row>
    <row r="157" spans="1:33" ht="13.2" hidden="1" x14ac:dyDescent="0.25">
      <c r="A157" s="415" t="s">
        <v>21</v>
      </c>
      <c r="B157" s="293" t="s">
        <v>68</v>
      </c>
      <c r="C157" s="294">
        <f>C160+C162+C165+C167+C171+C173</f>
        <v>0</v>
      </c>
      <c r="D157" s="294">
        <f t="shared" ref="D157:G157" si="97">D160+D162+D165+D167+D171+D173</f>
        <v>0</v>
      </c>
      <c r="E157" s="294"/>
      <c r="F157" s="294">
        <f t="shared" si="97"/>
        <v>0</v>
      </c>
      <c r="G157" s="294">
        <f t="shared" si="97"/>
        <v>0</v>
      </c>
      <c r="H157" s="294">
        <f>H160+H162+H165+H167+H171+H173</f>
        <v>2118192</v>
      </c>
      <c r="I157" s="294">
        <f t="shared" ref="I157:R157" si="98">I160+I162+I165+I167+I171+I173</f>
        <v>241000</v>
      </c>
      <c r="J157" s="294"/>
      <c r="K157" s="294">
        <f t="shared" si="98"/>
        <v>0</v>
      </c>
      <c r="L157" s="294">
        <f t="shared" si="98"/>
        <v>300000</v>
      </c>
      <c r="M157" s="294">
        <f t="shared" si="98"/>
        <v>0</v>
      </c>
      <c r="N157" s="294">
        <f>N160+N162+N165+N167+N171+N173</f>
        <v>436790</v>
      </c>
      <c r="O157" s="294">
        <f>O160+O162+O165+O167+O171+O173</f>
        <v>491402</v>
      </c>
      <c r="P157" s="294">
        <f>P160+P162+P165+P167+P171+P173</f>
        <v>649000</v>
      </c>
      <c r="Q157" s="294">
        <f t="shared" si="98"/>
        <v>0</v>
      </c>
      <c r="R157" s="294">
        <f t="shared" si="98"/>
        <v>0</v>
      </c>
      <c r="S157" s="294">
        <f t="shared" ref="S157" si="99">S160+S165+S167+S171+S173</f>
        <v>0</v>
      </c>
      <c r="T157" s="294">
        <f t="shared" ref="T157" si="100">T160+T162+T165+T167+T171+T173</f>
        <v>0</v>
      </c>
      <c r="U157" s="294">
        <f>U160+U162+U165+U167+U171+U173</f>
        <v>2118192</v>
      </c>
      <c r="V157" s="294">
        <f t="shared" ref="V157:AE157" si="101">V160+V162+V165+V167+V171+V173</f>
        <v>241000</v>
      </c>
      <c r="W157" s="294"/>
      <c r="X157" s="294">
        <f t="shared" si="101"/>
        <v>0</v>
      </c>
      <c r="Y157" s="294">
        <f t="shared" si="101"/>
        <v>300000</v>
      </c>
      <c r="Z157" s="294">
        <f t="shared" si="101"/>
        <v>0</v>
      </c>
      <c r="AA157" s="294">
        <f t="shared" si="101"/>
        <v>436790</v>
      </c>
      <c r="AB157" s="294">
        <f t="shared" si="101"/>
        <v>491402</v>
      </c>
      <c r="AC157" s="294">
        <f t="shared" si="101"/>
        <v>649000</v>
      </c>
      <c r="AD157" s="294">
        <f t="shared" si="101"/>
        <v>0</v>
      </c>
      <c r="AE157" s="294">
        <f t="shared" si="101"/>
        <v>0</v>
      </c>
      <c r="AF157" s="294">
        <f t="shared" ref="AF157" si="102">AF160+AF165+AF167+AF171+AF173</f>
        <v>0</v>
      </c>
      <c r="AG157" s="294">
        <f t="shared" ref="AG157" si="103">AG160+AG162+AG165+AG167+AG171+AG173</f>
        <v>0</v>
      </c>
    </row>
    <row r="158" spans="1:33" s="269" customFormat="1" ht="13.2" hidden="1" x14ac:dyDescent="0.25">
      <c r="A158" s="295">
        <v>3111</v>
      </c>
      <c r="B158" s="287" t="s">
        <v>23</v>
      </c>
      <c r="C158" s="296">
        <f>SUM(D158:G158)</f>
        <v>0</v>
      </c>
      <c r="D158" s="296"/>
      <c r="E158" s="296"/>
      <c r="F158" s="296"/>
      <c r="G158" s="296"/>
      <c r="H158" s="296">
        <f>SUM(I158:T158)</f>
        <v>1268443</v>
      </c>
      <c r="I158" s="296">
        <v>84778</v>
      </c>
      <c r="J158" s="296"/>
      <c r="K158" s="296"/>
      <c r="L158" s="296">
        <v>300000</v>
      </c>
      <c r="M158" s="296"/>
      <c r="N158" s="296">
        <v>16145</v>
      </c>
      <c r="O158" s="387">
        <v>404859</v>
      </c>
      <c r="P158" s="296">
        <v>462661</v>
      </c>
      <c r="Q158" s="296"/>
      <c r="R158" s="296"/>
      <c r="S158" s="296"/>
      <c r="T158" s="296"/>
      <c r="U158" s="296">
        <f>SUM(V158:AG158)</f>
        <v>1268443</v>
      </c>
      <c r="V158" s="296">
        <v>84778</v>
      </c>
      <c r="W158" s="296"/>
      <c r="X158" s="296"/>
      <c r="Y158" s="296">
        <v>300000</v>
      </c>
      <c r="Z158" s="296"/>
      <c r="AA158" s="296">
        <v>16145</v>
      </c>
      <c r="AB158" s="387">
        <v>404859</v>
      </c>
      <c r="AC158" s="296">
        <v>462661</v>
      </c>
      <c r="AD158" s="296"/>
      <c r="AE158" s="296"/>
      <c r="AF158" s="296"/>
      <c r="AG158" s="296"/>
    </row>
    <row r="159" spans="1:33" s="269" customFormat="1" ht="13.2" hidden="1" x14ac:dyDescent="0.25">
      <c r="A159" s="295">
        <v>3113</v>
      </c>
      <c r="B159" s="332" t="s">
        <v>413</v>
      </c>
      <c r="C159" s="296">
        <f>SUM(D159:G159)</f>
        <v>0</v>
      </c>
      <c r="D159" s="296"/>
      <c r="E159" s="296"/>
      <c r="F159" s="296"/>
      <c r="G159" s="296"/>
      <c r="H159" s="296">
        <f>SUM(I159:T159)</f>
        <v>137065</v>
      </c>
      <c r="I159" s="296"/>
      <c r="J159" s="296"/>
      <c r="K159" s="296"/>
      <c r="L159" s="296"/>
      <c r="M159" s="296"/>
      <c r="N159" s="296">
        <v>137065</v>
      </c>
      <c r="O159" s="296"/>
      <c r="P159" s="296"/>
      <c r="Q159" s="296"/>
      <c r="R159" s="296"/>
      <c r="S159" s="296"/>
      <c r="T159" s="296"/>
      <c r="U159" s="296">
        <f>SUM(V159:AG159)</f>
        <v>137065</v>
      </c>
      <c r="V159" s="296"/>
      <c r="W159" s="296"/>
      <c r="X159" s="296"/>
      <c r="Y159" s="296"/>
      <c r="Z159" s="296"/>
      <c r="AA159" s="296">
        <v>137065</v>
      </c>
      <c r="AB159" s="296"/>
      <c r="AC159" s="296"/>
      <c r="AD159" s="296"/>
      <c r="AE159" s="296"/>
      <c r="AF159" s="296"/>
      <c r="AG159" s="296"/>
    </row>
    <row r="160" spans="1:33" s="269" customFormat="1" ht="13.2" hidden="1" x14ac:dyDescent="0.25">
      <c r="A160" s="286">
        <v>311</v>
      </c>
      <c r="B160" s="297"/>
      <c r="C160" s="298">
        <f>SUM(D160:G160)</f>
        <v>0</v>
      </c>
      <c r="D160" s="298">
        <f t="shared" ref="D160:G160" si="104">SUM(D158)</f>
        <v>0</v>
      </c>
      <c r="E160" s="298"/>
      <c r="F160" s="298">
        <f t="shared" si="104"/>
        <v>0</v>
      </c>
      <c r="G160" s="298">
        <f t="shared" si="104"/>
        <v>0</v>
      </c>
      <c r="H160" s="298">
        <f>SUM(I160:T160)</f>
        <v>1405508</v>
      </c>
      <c r="I160" s="298">
        <f t="shared" ref="I160" si="105">SUM(I158)</f>
        <v>84778</v>
      </c>
      <c r="J160" s="298"/>
      <c r="K160" s="298">
        <f t="shared" ref="K160:M160" si="106">SUM(K158)</f>
        <v>0</v>
      </c>
      <c r="L160" s="298">
        <f t="shared" si="106"/>
        <v>300000</v>
      </c>
      <c r="M160" s="298">
        <f t="shared" si="106"/>
        <v>0</v>
      </c>
      <c r="N160" s="298">
        <f>SUM(N158:N159)</f>
        <v>153210</v>
      </c>
      <c r="O160" s="298">
        <f t="shared" ref="O160" si="107">SUM(O158)</f>
        <v>404859</v>
      </c>
      <c r="P160" s="298">
        <f>SUM(P158:P159)</f>
        <v>462661</v>
      </c>
      <c r="Q160" s="298">
        <f t="shared" ref="Q160:R160" si="108">SUM(Q158)</f>
        <v>0</v>
      </c>
      <c r="R160" s="298">
        <f t="shared" si="108"/>
        <v>0</v>
      </c>
      <c r="S160" s="298">
        <f t="shared" ref="S160" si="109">SUM(S158)</f>
        <v>0</v>
      </c>
      <c r="T160" s="298">
        <f t="shared" ref="T160" si="110">SUM(T158:T159)</f>
        <v>0</v>
      </c>
      <c r="U160" s="298">
        <f>SUM(V160:AG160)</f>
        <v>1405508</v>
      </c>
      <c r="V160" s="298">
        <f t="shared" ref="V160" si="111">SUM(V158)</f>
        <v>84778</v>
      </c>
      <c r="W160" s="298"/>
      <c r="X160" s="298">
        <f t="shared" ref="X160:Z160" si="112">SUM(X158)</f>
        <v>0</v>
      </c>
      <c r="Y160" s="298">
        <f t="shared" si="112"/>
        <v>300000</v>
      </c>
      <c r="Z160" s="298">
        <f t="shared" si="112"/>
        <v>0</v>
      </c>
      <c r="AA160" s="298">
        <f>SUM(AA158:AA159)</f>
        <v>153210</v>
      </c>
      <c r="AB160" s="298">
        <f t="shared" ref="AB160" si="113">SUM(AB158)</f>
        <v>404859</v>
      </c>
      <c r="AC160" s="298">
        <f>SUM(AC158:AC159)</f>
        <v>462661</v>
      </c>
      <c r="AD160" s="298">
        <f t="shared" ref="AD160:AE160" si="114">SUM(AD158)</f>
        <v>0</v>
      </c>
      <c r="AE160" s="298">
        <f t="shared" si="114"/>
        <v>0</v>
      </c>
      <c r="AF160" s="298">
        <f t="shared" ref="AF160" si="115">SUM(AF158)</f>
        <v>0</v>
      </c>
      <c r="AG160" s="298">
        <f t="shared" ref="AG160" si="116">SUM(AG158:AG159)</f>
        <v>0</v>
      </c>
    </row>
    <row r="161" spans="1:33" s="269" customFormat="1" ht="13.2" hidden="1" x14ac:dyDescent="0.25">
      <c r="A161" s="295">
        <v>3121</v>
      </c>
      <c r="B161" s="287" t="s">
        <v>24</v>
      </c>
      <c r="C161" s="387">
        <f>SUM(D161:G161)</f>
        <v>0</v>
      </c>
      <c r="D161" s="387"/>
      <c r="E161" s="387"/>
      <c r="F161" s="387"/>
      <c r="G161" s="387"/>
      <c r="H161" s="296">
        <f>SUM(I161:T161)</f>
        <v>5000</v>
      </c>
      <c r="I161" s="387"/>
      <c r="J161" s="296"/>
      <c r="K161" s="296"/>
      <c r="L161" s="387"/>
      <c r="M161" s="387"/>
      <c r="N161" s="387">
        <v>5000</v>
      </c>
      <c r="O161" s="387"/>
      <c r="P161" s="387"/>
      <c r="Q161" s="296"/>
      <c r="R161" s="296"/>
      <c r="S161" s="296"/>
      <c r="T161" s="296"/>
      <c r="U161" s="296">
        <f>SUM(V161:AG161)</f>
        <v>5000</v>
      </c>
      <c r="V161" s="387"/>
      <c r="W161" s="296"/>
      <c r="X161" s="296"/>
      <c r="Y161" s="296"/>
      <c r="Z161" s="296"/>
      <c r="AA161" s="387">
        <v>5000</v>
      </c>
      <c r="AB161" s="387"/>
      <c r="AC161" s="387"/>
      <c r="AD161" s="296"/>
      <c r="AE161" s="296"/>
      <c r="AF161" s="296"/>
      <c r="AG161" s="296"/>
    </row>
    <row r="162" spans="1:33" s="269" customFormat="1" ht="13.2" hidden="1" x14ac:dyDescent="0.25">
      <c r="A162" s="286">
        <v>312</v>
      </c>
      <c r="B162" s="297"/>
      <c r="C162" s="388">
        <f>SUM(C161)</f>
        <v>0</v>
      </c>
      <c r="D162" s="388">
        <f t="shared" ref="D162:G162" si="117">SUM(D161)</f>
        <v>0</v>
      </c>
      <c r="E162" s="388"/>
      <c r="F162" s="388">
        <f t="shared" si="117"/>
        <v>0</v>
      </c>
      <c r="G162" s="388">
        <f t="shared" si="117"/>
        <v>0</v>
      </c>
      <c r="H162" s="298">
        <f>SUM(H161)</f>
        <v>5000</v>
      </c>
      <c r="I162" s="388">
        <f t="shared" ref="I162" si="118">SUM(I161)</f>
        <v>0</v>
      </c>
      <c r="J162" s="298"/>
      <c r="K162" s="298">
        <f t="shared" ref="K162:M162" si="119">SUM(K161)</f>
        <v>0</v>
      </c>
      <c r="L162" s="388">
        <f t="shared" si="119"/>
        <v>0</v>
      </c>
      <c r="M162" s="388">
        <f t="shared" si="119"/>
        <v>0</v>
      </c>
      <c r="N162" s="388">
        <f>SUM(N161)</f>
        <v>5000</v>
      </c>
      <c r="O162" s="388">
        <f t="shared" ref="O162:R162" si="120">SUM(O161)</f>
        <v>0</v>
      </c>
      <c r="P162" s="388">
        <f t="shared" si="120"/>
        <v>0</v>
      </c>
      <c r="Q162" s="298">
        <f t="shared" si="120"/>
        <v>0</v>
      </c>
      <c r="R162" s="298">
        <f t="shared" si="120"/>
        <v>0</v>
      </c>
      <c r="S162" s="298">
        <f>SUM(S160:S161)</f>
        <v>0</v>
      </c>
      <c r="T162" s="298">
        <f t="shared" ref="T162" si="121">SUM(T161)</f>
        <v>0</v>
      </c>
      <c r="U162" s="298">
        <f>SUM(U161)</f>
        <v>5000</v>
      </c>
      <c r="V162" s="388">
        <f t="shared" ref="V162" si="122">SUM(V161)</f>
        <v>0</v>
      </c>
      <c r="W162" s="298"/>
      <c r="X162" s="298">
        <f t="shared" ref="X162:Z162" si="123">SUM(X161)</f>
        <v>0</v>
      </c>
      <c r="Y162" s="298">
        <f t="shared" si="123"/>
        <v>0</v>
      </c>
      <c r="Z162" s="298">
        <f t="shared" si="123"/>
        <v>0</v>
      </c>
      <c r="AA162" s="388">
        <f>SUM(AA161)</f>
        <v>5000</v>
      </c>
      <c r="AB162" s="388">
        <f t="shared" ref="AB162:AE162" si="124">SUM(AB161)</f>
        <v>0</v>
      </c>
      <c r="AC162" s="388">
        <f t="shared" si="124"/>
        <v>0</v>
      </c>
      <c r="AD162" s="298">
        <f t="shared" si="124"/>
        <v>0</v>
      </c>
      <c r="AE162" s="298">
        <f t="shared" si="124"/>
        <v>0</v>
      </c>
      <c r="AF162" s="298">
        <f>SUM(AF160:AF161)</f>
        <v>0</v>
      </c>
      <c r="AG162" s="298">
        <f t="shared" ref="AG162" si="125">SUM(AG161)</f>
        <v>0</v>
      </c>
    </row>
    <row r="163" spans="1:33" s="269" customFormat="1" ht="26.4" hidden="1" x14ac:dyDescent="0.25">
      <c r="A163" s="295">
        <v>3132</v>
      </c>
      <c r="B163" s="287" t="s">
        <v>26</v>
      </c>
      <c r="C163" s="387">
        <f>SUM(D163:G163)</f>
        <v>0</v>
      </c>
      <c r="D163" s="387"/>
      <c r="E163" s="387"/>
      <c r="F163" s="387"/>
      <c r="G163" s="387"/>
      <c r="H163" s="296">
        <f>SUM(I163:T163)</f>
        <v>251684</v>
      </c>
      <c r="I163" s="387">
        <v>50222</v>
      </c>
      <c r="J163" s="296"/>
      <c r="K163" s="296"/>
      <c r="L163" s="387"/>
      <c r="M163" s="387"/>
      <c r="N163" s="387">
        <v>58580</v>
      </c>
      <c r="O163" s="387">
        <v>66543</v>
      </c>
      <c r="P163" s="387">
        <v>76339</v>
      </c>
      <c r="Q163" s="296"/>
      <c r="R163" s="296"/>
      <c r="S163" s="296"/>
      <c r="T163" s="296"/>
      <c r="U163" s="296">
        <f>SUM(V163:AG163)</f>
        <v>251684</v>
      </c>
      <c r="V163" s="387">
        <v>50222</v>
      </c>
      <c r="W163" s="296"/>
      <c r="X163" s="296"/>
      <c r="Y163" s="296"/>
      <c r="Z163" s="296"/>
      <c r="AA163" s="387">
        <v>58580</v>
      </c>
      <c r="AB163" s="387">
        <v>66543</v>
      </c>
      <c r="AC163" s="387">
        <v>76339</v>
      </c>
      <c r="AD163" s="296"/>
      <c r="AE163" s="296"/>
      <c r="AF163" s="296"/>
      <c r="AG163" s="296"/>
    </row>
    <row r="164" spans="1:33" s="269" customFormat="1" ht="26.4" hidden="1" x14ac:dyDescent="0.25">
      <c r="A164" s="295">
        <v>3133</v>
      </c>
      <c r="B164" s="287" t="s">
        <v>27</v>
      </c>
      <c r="C164" s="387">
        <f>SUM(D164:G164)</f>
        <v>0</v>
      </c>
      <c r="D164" s="387"/>
      <c r="E164" s="387"/>
      <c r="F164" s="387"/>
      <c r="G164" s="387"/>
      <c r="H164" s="296">
        <f>SUM(I164:T164)</f>
        <v>0</v>
      </c>
      <c r="I164" s="387"/>
      <c r="J164" s="296"/>
      <c r="K164" s="296"/>
      <c r="L164" s="387"/>
      <c r="M164" s="387"/>
      <c r="N164" s="387"/>
      <c r="O164" s="387"/>
      <c r="P164" s="387"/>
      <c r="Q164" s="296"/>
      <c r="R164" s="296"/>
      <c r="S164" s="296"/>
      <c r="T164" s="296"/>
      <c r="U164" s="296">
        <f>SUM(V164:AG164)</f>
        <v>0</v>
      </c>
      <c r="V164" s="387"/>
      <c r="W164" s="296"/>
      <c r="X164" s="296"/>
      <c r="Y164" s="296"/>
      <c r="Z164" s="296"/>
      <c r="AA164" s="387"/>
      <c r="AB164" s="387"/>
      <c r="AC164" s="387"/>
      <c r="AD164" s="296"/>
      <c r="AE164" s="296"/>
      <c r="AF164" s="296"/>
      <c r="AG164" s="296"/>
    </row>
    <row r="165" spans="1:33" s="269" customFormat="1" ht="13.2" hidden="1" x14ac:dyDescent="0.25">
      <c r="A165" s="286">
        <v>313</v>
      </c>
      <c r="B165" s="297"/>
      <c r="C165" s="388">
        <f>SUM(C163:C164)</f>
        <v>0</v>
      </c>
      <c r="D165" s="388">
        <f t="shared" ref="D165:G165" si="126">SUM(D163:D164)</f>
        <v>0</v>
      </c>
      <c r="E165" s="388"/>
      <c r="F165" s="388">
        <f t="shared" si="126"/>
        <v>0</v>
      </c>
      <c r="G165" s="388">
        <f t="shared" si="126"/>
        <v>0</v>
      </c>
      <c r="H165" s="298">
        <f>SUM(H163:H164)</f>
        <v>251684</v>
      </c>
      <c r="I165" s="388">
        <f t="shared" ref="I165" si="127">SUM(I163:I164)</f>
        <v>50222</v>
      </c>
      <c r="J165" s="298"/>
      <c r="K165" s="298">
        <f t="shared" ref="K165:R165" si="128">SUM(K163:K164)</f>
        <v>0</v>
      </c>
      <c r="L165" s="388">
        <f t="shared" si="128"/>
        <v>0</v>
      </c>
      <c r="M165" s="388">
        <f t="shared" si="128"/>
        <v>0</v>
      </c>
      <c r="N165" s="388">
        <f t="shared" si="128"/>
        <v>58580</v>
      </c>
      <c r="O165" s="388">
        <f t="shared" si="128"/>
        <v>66543</v>
      </c>
      <c r="P165" s="388">
        <f t="shared" si="128"/>
        <v>76339</v>
      </c>
      <c r="Q165" s="298">
        <f t="shared" si="128"/>
        <v>0</v>
      </c>
      <c r="R165" s="298">
        <f t="shared" si="128"/>
        <v>0</v>
      </c>
      <c r="S165" s="298">
        <f>SUM(S163:S164)</f>
        <v>0</v>
      </c>
      <c r="T165" s="298">
        <f t="shared" ref="T165" si="129">SUM(T163:T164)</f>
        <v>0</v>
      </c>
      <c r="U165" s="298">
        <f>SUM(U163:U164)</f>
        <v>251684</v>
      </c>
      <c r="V165" s="388">
        <f t="shared" ref="V165" si="130">SUM(V163:V164)</f>
        <v>50222</v>
      </c>
      <c r="W165" s="298"/>
      <c r="X165" s="298">
        <f t="shared" ref="X165:AE165" si="131">SUM(X163:X164)</f>
        <v>0</v>
      </c>
      <c r="Y165" s="298">
        <f t="shared" si="131"/>
        <v>0</v>
      </c>
      <c r="Z165" s="298">
        <f t="shared" si="131"/>
        <v>0</v>
      </c>
      <c r="AA165" s="388">
        <f t="shared" si="131"/>
        <v>58580</v>
      </c>
      <c r="AB165" s="388">
        <f t="shared" si="131"/>
        <v>66543</v>
      </c>
      <c r="AC165" s="388">
        <f t="shared" si="131"/>
        <v>76339</v>
      </c>
      <c r="AD165" s="298">
        <f t="shared" si="131"/>
        <v>0</v>
      </c>
      <c r="AE165" s="298">
        <f t="shared" si="131"/>
        <v>0</v>
      </c>
      <c r="AF165" s="298">
        <f>SUM(AF163:AF164)</f>
        <v>0</v>
      </c>
      <c r="AG165" s="298">
        <f t="shared" ref="AG165" si="132">SUM(AG163:AG164)</f>
        <v>0</v>
      </c>
    </row>
    <row r="166" spans="1:33" s="269" customFormat="1" ht="26.4" hidden="1" x14ac:dyDescent="0.25">
      <c r="A166" s="295">
        <v>3212</v>
      </c>
      <c r="B166" s="287" t="s">
        <v>29</v>
      </c>
      <c r="C166" s="387">
        <f>SUM(D166:G166)</f>
        <v>0</v>
      </c>
      <c r="D166" s="387"/>
      <c r="E166" s="387"/>
      <c r="F166" s="387"/>
      <c r="G166" s="387"/>
      <c r="H166" s="296">
        <f>SUM(I166:T166)</f>
        <v>13000</v>
      </c>
      <c r="I166" s="387">
        <v>5000</v>
      </c>
      <c r="J166" s="296"/>
      <c r="K166" s="296"/>
      <c r="L166" s="387"/>
      <c r="M166" s="387"/>
      <c r="N166" s="387">
        <v>8000</v>
      </c>
      <c r="O166" s="387"/>
      <c r="P166" s="387"/>
      <c r="Q166" s="296"/>
      <c r="R166" s="296"/>
      <c r="S166" s="296"/>
      <c r="T166" s="296"/>
      <c r="U166" s="296">
        <f>SUM(V166:AG166)</f>
        <v>13000</v>
      </c>
      <c r="V166" s="387">
        <v>5000</v>
      </c>
      <c r="W166" s="296"/>
      <c r="X166" s="296"/>
      <c r="Y166" s="296"/>
      <c r="Z166" s="296"/>
      <c r="AA166" s="387">
        <v>8000</v>
      </c>
      <c r="AB166" s="387"/>
      <c r="AC166" s="387"/>
      <c r="AD166" s="296"/>
      <c r="AE166" s="296"/>
      <c r="AF166" s="296"/>
      <c r="AG166" s="296"/>
    </row>
    <row r="167" spans="1:33" s="269" customFormat="1" ht="13.2" hidden="1" x14ac:dyDescent="0.25">
      <c r="A167" s="286">
        <v>321</v>
      </c>
      <c r="B167" s="297"/>
      <c r="C167" s="388">
        <f>SUM(C166)</f>
        <v>0</v>
      </c>
      <c r="D167" s="388">
        <f t="shared" ref="D167:G167" si="133">SUM(D166)</f>
        <v>0</v>
      </c>
      <c r="E167" s="388"/>
      <c r="F167" s="388">
        <f t="shared" si="133"/>
        <v>0</v>
      </c>
      <c r="G167" s="388">
        <f t="shared" si="133"/>
        <v>0</v>
      </c>
      <c r="H167" s="298">
        <f>SUM(H166)</f>
        <v>13000</v>
      </c>
      <c r="I167" s="388">
        <f t="shared" ref="I167" si="134">SUM(I166)</f>
        <v>5000</v>
      </c>
      <c r="J167" s="298"/>
      <c r="K167" s="298">
        <f t="shared" ref="K167:T167" si="135">SUM(K166)</f>
        <v>0</v>
      </c>
      <c r="L167" s="388">
        <f t="shared" si="135"/>
        <v>0</v>
      </c>
      <c r="M167" s="388">
        <f t="shared" si="135"/>
        <v>0</v>
      </c>
      <c r="N167" s="388">
        <f t="shared" si="135"/>
        <v>8000</v>
      </c>
      <c r="O167" s="388">
        <f t="shared" si="135"/>
        <v>0</v>
      </c>
      <c r="P167" s="388">
        <f t="shared" si="135"/>
        <v>0</v>
      </c>
      <c r="Q167" s="298">
        <f t="shared" si="135"/>
        <v>0</v>
      </c>
      <c r="R167" s="298">
        <f t="shared" si="135"/>
        <v>0</v>
      </c>
      <c r="S167" s="298">
        <f t="shared" si="135"/>
        <v>0</v>
      </c>
      <c r="T167" s="298">
        <f t="shared" si="135"/>
        <v>0</v>
      </c>
      <c r="U167" s="298">
        <f>SUM(U166)</f>
        <v>13000</v>
      </c>
      <c r="V167" s="388">
        <f t="shared" ref="V167" si="136">SUM(V166)</f>
        <v>5000</v>
      </c>
      <c r="W167" s="298"/>
      <c r="X167" s="298">
        <f t="shared" ref="X167:AG167" si="137">SUM(X166)</f>
        <v>0</v>
      </c>
      <c r="Y167" s="298">
        <f t="shared" si="137"/>
        <v>0</v>
      </c>
      <c r="Z167" s="298">
        <f t="shared" si="137"/>
        <v>0</v>
      </c>
      <c r="AA167" s="388">
        <f t="shared" si="137"/>
        <v>8000</v>
      </c>
      <c r="AB167" s="388">
        <f t="shared" si="137"/>
        <v>0</v>
      </c>
      <c r="AC167" s="388">
        <f t="shared" si="137"/>
        <v>0</v>
      </c>
      <c r="AD167" s="298">
        <f t="shared" si="137"/>
        <v>0</v>
      </c>
      <c r="AE167" s="298">
        <f t="shared" si="137"/>
        <v>0</v>
      </c>
      <c r="AF167" s="298">
        <f t="shared" si="137"/>
        <v>0</v>
      </c>
      <c r="AG167" s="298">
        <f t="shared" si="137"/>
        <v>0</v>
      </c>
    </row>
    <row r="168" spans="1:33" s="269" customFormat="1" ht="13.2" hidden="1" x14ac:dyDescent="0.25">
      <c r="A168" s="295">
        <v>3222</v>
      </c>
      <c r="B168" s="287" t="s">
        <v>33</v>
      </c>
      <c r="C168" s="387">
        <f>SUM(D168:G168)</f>
        <v>0</v>
      </c>
      <c r="D168" s="387"/>
      <c r="E168" s="387"/>
      <c r="F168" s="387"/>
      <c r="G168" s="387"/>
      <c r="H168" s="296">
        <f>SUM(I168:T168)</f>
        <v>177000</v>
      </c>
      <c r="I168" s="387">
        <v>20000</v>
      </c>
      <c r="J168" s="296"/>
      <c r="K168" s="296"/>
      <c r="L168" s="387"/>
      <c r="M168" s="387"/>
      <c r="N168" s="387">
        <v>57000</v>
      </c>
      <c r="O168" s="387">
        <v>10000</v>
      </c>
      <c r="P168" s="387">
        <v>90000</v>
      </c>
      <c r="Q168" s="296"/>
      <c r="R168" s="296"/>
      <c r="S168" s="296"/>
      <c r="T168" s="296"/>
      <c r="U168" s="296">
        <f>SUM(V168:AG168)</f>
        <v>177000</v>
      </c>
      <c r="V168" s="387">
        <v>20000</v>
      </c>
      <c r="W168" s="296"/>
      <c r="X168" s="296"/>
      <c r="Y168" s="296"/>
      <c r="Z168" s="296"/>
      <c r="AA168" s="387">
        <v>57000</v>
      </c>
      <c r="AB168" s="387">
        <v>10000</v>
      </c>
      <c r="AC168" s="387">
        <v>90000</v>
      </c>
      <c r="AD168" s="296"/>
      <c r="AE168" s="296"/>
      <c r="AF168" s="296"/>
      <c r="AG168" s="296"/>
    </row>
    <row r="169" spans="1:33" s="269" customFormat="1" ht="13.2" hidden="1" x14ac:dyDescent="0.25">
      <c r="A169" s="295">
        <v>3223</v>
      </c>
      <c r="B169" s="287" t="s">
        <v>34</v>
      </c>
      <c r="C169" s="387">
        <f>SUM(D169:G169)</f>
        <v>0</v>
      </c>
      <c r="D169" s="387"/>
      <c r="E169" s="387"/>
      <c r="F169" s="387"/>
      <c r="G169" s="387"/>
      <c r="H169" s="296">
        <f>SUM(I169:T169)</f>
        <v>202000</v>
      </c>
      <c r="I169" s="387">
        <v>81000</v>
      </c>
      <c r="J169" s="296"/>
      <c r="K169" s="296"/>
      <c r="L169" s="387"/>
      <c r="M169" s="387"/>
      <c r="N169" s="387">
        <v>91000</v>
      </c>
      <c r="O169" s="387">
        <v>10000</v>
      </c>
      <c r="P169" s="387">
        <v>20000</v>
      </c>
      <c r="Q169" s="296"/>
      <c r="R169" s="296"/>
      <c r="S169" s="296"/>
      <c r="T169" s="296"/>
      <c r="U169" s="296">
        <f>SUM(V169:AG169)</f>
        <v>202000</v>
      </c>
      <c r="V169" s="387">
        <v>81000</v>
      </c>
      <c r="W169" s="296"/>
      <c r="X169" s="296"/>
      <c r="Y169" s="296"/>
      <c r="Z169" s="296"/>
      <c r="AA169" s="387">
        <v>91000</v>
      </c>
      <c r="AB169" s="387">
        <v>10000</v>
      </c>
      <c r="AC169" s="387">
        <v>20000</v>
      </c>
      <c r="AD169" s="296"/>
      <c r="AE169" s="296"/>
      <c r="AF169" s="296"/>
      <c r="AG169" s="296"/>
    </row>
    <row r="170" spans="1:33" s="269" customFormat="1" ht="13.2" hidden="1" x14ac:dyDescent="0.25">
      <c r="A170" s="295">
        <v>3225</v>
      </c>
      <c r="B170" s="287" t="s">
        <v>401</v>
      </c>
      <c r="C170" s="387">
        <f>SUM(D170:G170)</f>
        <v>0</v>
      </c>
      <c r="D170" s="387"/>
      <c r="E170" s="387"/>
      <c r="F170" s="387"/>
      <c r="G170" s="387"/>
      <c r="H170" s="296">
        <f>SUM(I170:T170)</f>
        <v>0</v>
      </c>
      <c r="I170" s="387"/>
      <c r="J170" s="296"/>
      <c r="K170" s="296"/>
      <c r="L170" s="387"/>
      <c r="M170" s="387"/>
      <c r="N170" s="387"/>
      <c r="O170" s="387"/>
      <c r="P170" s="387"/>
      <c r="Q170" s="296"/>
      <c r="R170" s="296"/>
      <c r="S170" s="296"/>
      <c r="T170" s="296"/>
      <c r="U170" s="296">
        <f>SUM(V170:AG170)</f>
        <v>0</v>
      </c>
      <c r="V170" s="296"/>
      <c r="W170" s="296"/>
      <c r="X170" s="296"/>
      <c r="Y170" s="296"/>
      <c r="Z170" s="296"/>
      <c r="AA170" s="387"/>
      <c r="AB170" s="387"/>
      <c r="AC170" s="387"/>
      <c r="AD170" s="296"/>
      <c r="AE170" s="296"/>
      <c r="AF170" s="296"/>
      <c r="AG170" s="296"/>
    </row>
    <row r="171" spans="1:33" s="269" customFormat="1" ht="13.2" hidden="1" x14ac:dyDescent="0.25">
      <c r="A171" s="286">
        <v>322</v>
      </c>
      <c r="B171" s="297"/>
      <c r="C171" s="388">
        <f t="shared" ref="C171:AG171" si="138">SUM(C168:C170)</f>
        <v>0</v>
      </c>
      <c r="D171" s="388">
        <f t="shared" si="138"/>
        <v>0</v>
      </c>
      <c r="E171" s="388"/>
      <c r="F171" s="388">
        <f t="shared" si="138"/>
        <v>0</v>
      </c>
      <c r="G171" s="388">
        <f t="shared" si="138"/>
        <v>0</v>
      </c>
      <c r="H171" s="298">
        <f t="shared" si="138"/>
        <v>379000</v>
      </c>
      <c r="I171" s="298">
        <f t="shared" si="138"/>
        <v>101000</v>
      </c>
      <c r="J171" s="298"/>
      <c r="K171" s="298">
        <f t="shared" si="138"/>
        <v>0</v>
      </c>
      <c r="L171" s="388">
        <f t="shared" si="138"/>
        <v>0</v>
      </c>
      <c r="M171" s="388">
        <f t="shared" si="138"/>
        <v>0</v>
      </c>
      <c r="N171" s="388">
        <f t="shared" si="138"/>
        <v>148000</v>
      </c>
      <c r="O171" s="388">
        <f t="shared" si="138"/>
        <v>20000</v>
      </c>
      <c r="P171" s="388">
        <f t="shared" si="138"/>
        <v>110000</v>
      </c>
      <c r="Q171" s="298">
        <f t="shared" si="138"/>
        <v>0</v>
      </c>
      <c r="R171" s="298">
        <f t="shared" si="138"/>
        <v>0</v>
      </c>
      <c r="S171" s="298">
        <f t="shared" si="138"/>
        <v>0</v>
      </c>
      <c r="T171" s="298">
        <f t="shared" si="138"/>
        <v>0</v>
      </c>
      <c r="U171" s="298">
        <f t="shared" si="138"/>
        <v>379000</v>
      </c>
      <c r="V171" s="298">
        <f t="shared" si="138"/>
        <v>101000</v>
      </c>
      <c r="W171" s="298"/>
      <c r="X171" s="298">
        <f t="shared" si="138"/>
        <v>0</v>
      </c>
      <c r="Y171" s="298">
        <f t="shared" si="138"/>
        <v>0</v>
      </c>
      <c r="Z171" s="298">
        <f t="shared" si="138"/>
        <v>0</v>
      </c>
      <c r="AA171" s="388">
        <f t="shared" si="138"/>
        <v>148000</v>
      </c>
      <c r="AB171" s="388">
        <f t="shared" si="138"/>
        <v>20000</v>
      </c>
      <c r="AC171" s="388">
        <f t="shared" si="138"/>
        <v>110000</v>
      </c>
      <c r="AD171" s="298">
        <f t="shared" si="138"/>
        <v>0</v>
      </c>
      <c r="AE171" s="298">
        <f t="shared" si="138"/>
        <v>0</v>
      </c>
      <c r="AF171" s="298">
        <f t="shared" si="138"/>
        <v>0</v>
      </c>
      <c r="AG171" s="298">
        <f t="shared" si="138"/>
        <v>0</v>
      </c>
    </row>
    <row r="172" spans="1:33" s="269" customFormat="1" ht="13.2" hidden="1" x14ac:dyDescent="0.25">
      <c r="A172" s="295">
        <v>3235</v>
      </c>
      <c r="B172" s="287" t="s">
        <v>42</v>
      </c>
      <c r="C172" s="387">
        <f>SUM(D172:G172)</f>
        <v>0</v>
      </c>
      <c r="D172" s="387"/>
      <c r="E172" s="387"/>
      <c r="F172" s="387"/>
      <c r="G172" s="387"/>
      <c r="H172" s="296">
        <f>SUM(I172:T172)</f>
        <v>64000</v>
      </c>
      <c r="I172" s="296"/>
      <c r="J172" s="296"/>
      <c r="K172" s="296"/>
      <c r="L172" s="387"/>
      <c r="M172" s="387"/>
      <c r="N172" s="387">
        <v>64000</v>
      </c>
      <c r="O172" s="387"/>
      <c r="P172" s="387"/>
      <c r="Q172" s="296"/>
      <c r="R172" s="296"/>
      <c r="S172" s="296"/>
      <c r="T172" s="296"/>
      <c r="U172" s="296">
        <f>SUM(V172:AG172)</f>
        <v>64000</v>
      </c>
      <c r="V172" s="296"/>
      <c r="W172" s="296"/>
      <c r="X172" s="296"/>
      <c r="Y172" s="296"/>
      <c r="Z172" s="296"/>
      <c r="AA172" s="387">
        <v>64000</v>
      </c>
      <c r="AB172" s="387"/>
      <c r="AC172" s="387"/>
      <c r="AD172" s="296"/>
      <c r="AE172" s="296"/>
      <c r="AF172" s="296"/>
      <c r="AG172" s="296"/>
    </row>
    <row r="173" spans="1:33" s="269" customFormat="1" ht="13.2" hidden="1" x14ac:dyDescent="0.25">
      <c r="A173" s="286">
        <v>323</v>
      </c>
      <c r="B173" s="297"/>
      <c r="C173" s="298">
        <f>SUM(C172)</f>
        <v>0</v>
      </c>
      <c r="D173" s="298">
        <f t="shared" ref="D173:G173" si="139">SUM(D172)</f>
        <v>0</v>
      </c>
      <c r="E173" s="298"/>
      <c r="F173" s="298">
        <f t="shared" si="139"/>
        <v>0</v>
      </c>
      <c r="G173" s="298">
        <f t="shared" si="139"/>
        <v>0</v>
      </c>
      <c r="H173" s="298">
        <f>SUM(H172)</f>
        <v>64000</v>
      </c>
      <c r="I173" s="298">
        <f t="shared" ref="I173:T173" si="140">SUM(I172)</f>
        <v>0</v>
      </c>
      <c r="J173" s="298"/>
      <c r="K173" s="298">
        <f t="shared" si="140"/>
        <v>0</v>
      </c>
      <c r="L173" s="298">
        <f t="shared" si="140"/>
        <v>0</v>
      </c>
      <c r="M173" s="298">
        <f t="shared" si="140"/>
        <v>0</v>
      </c>
      <c r="N173" s="298">
        <f t="shared" si="140"/>
        <v>64000</v>
      </c>
      <c r="O173" s="298">
        <f t="shared" si="140"/>
        <v>0</v>
      </c>
      <c r="P173" s="298">
        <f t="shared" si="140"/>
        <v>0</v>
      </c>
      <c r="Q173" s="298">
        <f t="shared" si="140"/>
        <v>0</v>
      </c>
      <c r="R173" s="298">
        <f t="shared" si="140"/>
        <v>0</v>
      </c>
      <c r="S173" s="298">
        <f t="shared" si="140"/>
        <v>0</v>
      </c>
      <c r="T173" s="298">
        <f t="shared" si="140"/>
        <v>0</v>
      </c>
      <c r="U173" s="298">
        <f>SUM(U172)</f>
        <v>64000</v>
      </c>
      <c r="V173" s="298">
        <f t="shared" ref="V173" si="141">SUM(V172)</f>
        <v>0</v>
      </c>
      <c r="W173" s="298"/>
      <c r="X173" s="298">
        <f t="shared" ref="X173:AG173" si="142">SUM(X172)</f>
        <v>0</v>
      </c>
      <c r="Y173" s="298">
        <f t="shared" si="142"/>
        <v>0</v>
      </c>
      <c r="Z173" s="298">
        <f t="shared" si="142"/>
        <v>0</v>
      </c>
      <c r="AA173" s="298">
        <f t="shared" si="142"/>
        <v>64000</v>
      </c>
      <c r="AB173" s="298">
        <f t="shared" si="142"/>
        <v>0</v>
      </c>
      <c r="AC173" s="298">
        <f t="shared" si="142"/>
        <v>0</v>
      </c>
      <c r="AD173" s="298">
        <f t="shared" si="142"/>
        <v>0</v>
      </c>
      <c r="AE173" s="298">
        <f t="shared" si="142"/>
        <v>0</v>
      </c>
      <c r="AF173" s="298">
        <f t="shared" si="142"/>
        <v>0</v>
      </c>
      <c r="AG173" s="298">
        <f t="shared" si="142"/>
        <v>0</v>
      </c>
    </row>
    <row r="174" spans="1:33" ht="26.4" hidden="1" x14ac:dyDescent="0.25">
      <c r="A174" s="292" t="s">
        <v>21</v>
      </c>
      <c r="B174" s="293" t="s">
        <v>69</v>
      </c>
      <c r="C174" s="300"/>
      <c r="D174" s="294"/>
      <c r="E174" s="294"/>
      <c r="F174" s="300"/>
      <c r="G174" s="300"/>
      <c r="H174" s="300"/>
      <c r="I174" s="294"/>
      <c r="J174" s="294"/>
      <c r="K174" s="300"/>
      <c r="L174" s="300"/>
      <c r="M174" s="300"/>
      <c r="N174" s="300"/>
      <c r="O174" s="300"/>
      <c r="P174" s="300"/>
      <c r="Q174" s="300"/>
      <c r="R174" s="300"/>
      <c r="S174" s="300"/>
      <c r="T174" s="300"/>
      <c r="U174" s="300"/>
      <c r="V174" s="294"/>
      <c r="W174" s="294"/>
      <c r="X174" s="300"/>
      <c r="Y174" s="300"/>
      <c r="Z174" s="300"/>
      <c r="AA174" s="300"/>
      <c r="AB174" s="300"/>
      <c r="AC174" s="300"/>
      <c r="AD174" s="300"/>
      <c r="AE174" s="300"/>
      <c r="AF174" s="300"/>
      <c r="AG174" s="300"/>
    </row>
    <row r="175" spans="1:33" ht="13.2" hidden="1" x14ac:dyDescent="0.25">
      <c r="A175" s="295">
        <v>3111</v>
      </c>
      <c r="B175" s="287" t="s">
        <v>23</v>
      </c>
      <c r="C175" s="296"/>
      <c r="D175" s="296"/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  <c r="AA175" s="296"/>
      <c r="AB175" s="296"/>
      <c r="AC175" s="296"/>
      <c r="AD175" s="296"/>
      <c r="AE175" s="296"/>
      <c r="AF175" s="296"/>
      <c r="AG175" s="296"/>
    </row>
    <row r="176" spans="1:33" ht="26.4" hidden="1" x14ac:dyDescent="0.25">
      <c r="A176" s="295">
        <v>3132</v>
      </c>
      <c r="B176" s="287" t="s">
        <v>26</v>
      </c>
      <c r="C176" s="296"/>
      <c r="D176" s="296"/>
      <c r="E176" s="296"/>
      <c r="F176" s="296"/>
      <c r="G176" s="296"/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6"/>
      <c r="X176" s="296"/>
      <c r="Y176" s="296"/>
      <c r="Z176" s="296"/>
      <c r="AA176" s="296"/>
      <c r="AB176" s="296"/>
      <c r="AC176" s="296"/>
      <c r="AD176" s="296"/>
      <c r="AE176" s="296"/>
      <c r="AF176" s="296"/>
      <c r="AG176" s="296"/>
    </row>
    <row r="177" spans="1:33" ht="26.4" hidden="1" x14ac:dyDescent="0.25">
      <c r="A177" s="295">
        <v>3133</v>
      </c>
      <c r="B177" s="287" t="s">
        <v>27</v>
      </c>
      <c r="C177" s="296"/>
      <c r="D177" s="296"/>
      <c r="E177" s="296"/>
      <c r="F177" s="296"/>
      <c r="G177" s="296"/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  <c r="X177" s="296"/>
      <c r="Y177" s="296"/>
      <c r="Z177" s="296"/>
      <c r="AA177" s="296"/>
      <c r="AB177" s="296"/>
      <c r="AC177" s="296"/>
      <c r="AD177" s="296"/>
      <c r="AE177" s="296"/>
      <c r="AF177" s="296"/>
      <c r="AG177" s="296"/>
    </row>
    <row r="178" spans="1:33" ht="13.2" hidden="1" x14ac:dyDescent="0.25">
      <c r="A178" s="295">
        <v>3236</v>
      </c>
      <c r="B178" s="287" t="s">
        <v>43</v>
      </c>
      <c r="C178" s="296"/>
      <c r="D178" s="296"/>
      <c r="E178" s="296"/>
      <c r="F178" s="296"/>
      <c r="G178" s="296"/>
      <c r="H178" s="296"/>
      <c r="I178" s="296"/>
      <c r="J178" s="296"/>
      <c r="K178" s="296"/>
      <c r="L178" s="296"/>
      <c r="M178" s="296"/>
      <c r="N178" s="296"/>
      <c r="O178" s="296"/>
      <c r="P178" s="296"/>
      <c r="Q178" s="296"/>
      <c r="R178" s="296"/>
      <c r="S178" s="296"/>
      <c r="T178" s="296"/>
      <c r="U178" s="296"/>
      <c r="V178" s="296"/>
      <c r="W178" s="296"/>
      <c r="X178" s="296"/>
      <c r="Y178" s="296"/>
      <c r="Z178" s="296"/>
      <c r="AA178" s="296"/>
      <c r="AB178" s="296"/>
      <c r="AC178" s="296"/>
      <c r="AD178" s="296"/>
      <c r="AE178" s="296"/>
      <c r="AF178" s="296"/>
      <c r="AG178" s="296"/>
    </row>
    <row r="179" spans="1:33" ht="39.6" hidden="1" x14ac:dyDescent="0.25">
      <c r="A179" s="292" t="s">
        <v>21</v>
      </c>
      <c r="B179" s="293" t="s">
        <v>70</v>
      </c>
      <c r="C179" s="300"/>
      <c r="D179" s="294"/>
      <c r="E179" s="294"/>
      <c r="F179" s="300"/>
      <c r="G179" s="300"/>
      <c r="H179" s="300"/>
      <c r="I179" s="294"/>
      <c r="J179" s="294"/>
      <c r="K179" s="300"/>
      <c r="L179" s="300"/>
      <c r="M179" s="300"/>
      <c r="N179" s="300"/>
      <c r="O179" s="300"/>
      <c r="P179" s="300"/>
      <c r="Q179" s="300"/>
      <c r="R179" s="300"/>
      <c r="S179" s="300"/>
      <c r="T179" s="300"/>
      <c r="U179" s="300"/>
      <c r="V179" s="294"/>
      <c r="W179" s="294"/>
      <c r="X179" s="300"/>
      <c r="Y179" s="300"/>
      <c r="Z179" s="300"/>
      <c r="AA179" s="300"/>
      <c r="AB179" s="300"/>
      <c r="AC179" s="300"/>
      <c r="AD179" s="300"/>
      <c r="AE179" s="300"/>
      <c r="AF179" s="300"/>
      <c r="AG179" s="300"/>
    </row>
    <row r="180" spans="1:33" ht="13.2" hidden="1" x14ac:dyDescent="0.25">
      <c r="A180" s="295">
        <v>3111</v>
      </c>
      <c r="B180" s="287" t="s">
        <v>23</v>
      </c>
      <c r="C180" s="296"/>
      <c r="D180" s="296"/>
      <c r="E180" s="296"/>
      <c r="F180" s="296"/>
      <c r="G180" s="296"/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296"/>
      <c r="S180" s="296"/>
      <c r="T180" s="296"/>
      <c r="U180" s="296"/>
      <c r="V180" s="296"/>
      <c r="W180" s="296"/>
      <c r="X180" s="296"/>
      <c r="Y180" s="296"/>
      <c r="Z180" s="296"/>
      <c r="AA180" s="296"/>
      <c r="AB180" s="296"/>
      <c r="AC180" s="296"/>
      <c r="AD180" s="296"/>
      <c r="AE180" s="296"/>
      <c r="AF180" s="296"/>
      <c r="AG180" s="296"/>
    </row>
    <row r="181" spans="1:33" ht="26.4" hidden="1" x14ac:dyDescent="0.25">
      <c r="A181" s="295">
        <v>3132</v>
      </c>
      <c r="B181" s="287" t="s">
        <v>26</v>
      </c>
      <c r="C181" s="296"/>
      <c r="D181" s="296"/>
      <c r="E181" s="296"/>
      <c r="F181" s="296"/>
      <c r="G181" s="296"/>
      <c r="H181" s="296"/>
      <c r="I181" s="296"/>
      <c r="J181" s="296"/>
      <c r="K181" s="296"/>
      <c r="L181" s="296"/>
      <c r="M181" s="296"/>
      <c r="N181" s="296"/>
      <c r="O181" s="296"/>
      <c r="P181" s="296"/>
      <c r="Q181" s="296"/>
      <c r="R181" s="296"/>
      <c r="S181" s="296"/>
      <c r="T181" s="296"/>
      <c r="U181" s="296"/>
      <c r="V181" s="296"/>
      <c r="W181" s="296"/>
      <c r="X181" s="296"/>
      <c r="Y181" s="296"/>
      <c r="Z181" s="296"/>
      <c r="AA181" s="296"/>
      <c r="AB181" s="296"/>
      <c r="AC181" s="296"/>
      <c r="AD181" s="296"/>
      <c r="AE181" s="296"/>
      <c r="AF181" s="296"/>
      <c r="AG181" s="296"/>
    </row>
    <row r="182" spans="1:33" ht="26.4" hidden="1" x14ac:dyDescent="0.25">
      <c r="A182" s="295">
        <v>3133</v>
      </c>
      <c r="B182" s="287" t="s">
        <v>27</v>
      </c>
      <c r="C182" s="296"/>
      <c r="D182" s="296"/>
      <c r="E182" s="296"/>
      <c r="F182" s="296"/>
      <c r="G182" s="296"/>
      <c r="H182" s="296"/>
      <c r="I182" s="296"/>
      <c r="J182" s="296"/>
      <c r="K182" s="296"/>
      <c r="L182" s="296"/>
      <c r="M182" s="296"/>
      <c r="N182" s="296"/>
      <c r="O182" s="296"/>
      <c r="P182" s="296"/>
      <c r="Q182" s="296"/>
      <c r="R182" s="296"/>
      <c r="S182" s="296"/>
      <c r="T182" s="296"/>
      <c r="U182" s="296"/>
      <c r="V182" s="296"/>
      <c r="W182" s="296"/>
      <c r="X182" s="296"/>
      <c r="Y182" s="296"/>
      <c r="Z182" s="296"/>
      <c r="AA182" s="296"/>
      <c r="AB182" s="296"/>
      <c r="AC182" s="296"/>
      <c r="AD182" s="296"/>
      <c r="AE182" s="296"/>
      <c r="AF182" s="296"/>
      <c r="AG182" s="296"/>
    </row>
    <row r="183" spans="1:33" s="269" customFormat="1" ht="39.6" hidden="1" x14ac:dyDescent="0.25">
      <c r="A183" s="307" t="s">
        <v>21</v>
      </c>
      <c r="B183" s="308" t="s">
        <v>71</v>
      </c>
      <c r="C183" s="309"/>
      <c r="D183" s="310"/>
      <c r="E183" s="310"/>
      <c r="F183" s="309"/>
      <c r="G183" s="309"/>
      <c r="H183" s="309"/>
      <c r="I183" s="310"/>
      <c r="J183" s="310"/>
      <c r="K183" s="309"/>
      <c r="L183" s="309"/>
      <c r="M183" s="309"/>
      <c r="N183" s="309"/>
      <c r="O183" s="309"/>
      <c r="P183" s="309"/>
      <c r="Q183" s="309"/>
      <c r="R183" s="309"/>
      <c r="S183" s="309"/>
      <c r="T183" s="309"/>
      <c r="U183" s="309"/>
      <c r="V183" s="310"/>
      <c r="W183" s="310"/>
      <c r="X183" s="309"/>
      <c r="Y183" s="309"/>
      <c r="Z183" s="309"/>
      <c r="AA183" s="309"/>
      <c r="AB183" s="309"/>
      <c r="AC183" s="309"/>
      <c r="AD183" s="309"/>
      <c r="AE183" s="309"/>
      <c r="AF183" s="309"/>
      <c r="AG183" s="309"/>
    </row>
    <row r="184" spans="1:33" s="269" customFormat="1" ht="13.2" hidden="1" x14ac:dyDescent="0.25">
      <c r="A184" s="295">
        <v>3111</v>
      </c>
      <c r="B184" s="287" t="s">
        <v>23</v>
      </c>
      <c r="C184" s="296"/>
      <c r="D184" s="296"/>
      <c r="E184" s="296"/>
      <c r="F184" s="296"/>
      <c r="G184" s="296"/>
      <c r="H184" s="296"/>
      <c r="I184" s="296"/>
      <c r="J184" s="296"/>
      <c r="K184" s="296"/>
      <c r="L184" s="296"/>
      <c r="M184" s="296"/>
      <c r="N184" s="296"/>
      <c r="O184" s="296"/>
      <c r="P184" s="296"/>
      <c r="Q184" s="296"/>
      <c r="R184" s="296"/>
      <c r="S184" s="296"/>
      <c r="T184" s="296"/>
      <c r="U184" s="296"/>
      <c r="V184" s="296"/>
      <c r="W184" s="296"/>
      <c r="X184" s="296"/>
      <c r="Y184" s="296"/>
      <c r="Z184" s="296"/>
      <c r="AA184" s="296"/>
      <c r="AB184" s="296"/>
      <c r="AC184" s="296"/>
      <c r="AD184" s="296"/>
      <c r="AE184" s="296"/>
      <c r="AF184" s="296"/>
      <c r="AG184" s="296"/>
    </row>
    <row r="185" spans="1:33" s="269" customFormat="1" ht="26.4" hidden="1" x14ac:dyDescent="0.25">
      <c r="A185" s="295">
        <v>3131</v>
      </c>
      <c r="B185" s="287" t="s">
        <v>26</v>
      </c>
      <c r="C185" s="296"/>
      <c r="D185" s="296"/>
      <c r="E185" s="296"/>
      <c r="F185" s="296"/>
      <c r="G185" s="296"/>
      <c r="H185" s="296"/>
      <c r="I185" s="296"/>
      <c r="J185" s="296"/>
      <c r="K185" s="296"/>
      <c r="L185" s="296"/>
      <c r="M185" s="296"/>
      <c r="N185" s="296"/>
      <c r="O185" s="296"/>
      <c r="P185" s="296"/>
      <c r="Q185" s="296"/>
      <c r="R185" s="296"/>
      <c r="S185" s="296"/>
      <c r="T185" s="296"/>
      <c r="U185" s="296"/>
      <c r="V185" s="296"/>
      <c r="W185" s="296"/>
      <c r="X185" s="296"/>
      <c r="Y185" s="296"/>
      <c r="Z185" s="296"/>
      <c r="AA185" s="296"/>
      <c r="AB185" s="296"/>
      <c r="AC185" s="296"/>
      <c r="AD185" s="296"/>
      <c r="AE185" s="296"/>
      <c r="AF185" s="296"/>
      <c r="AG185" s="296"/>
    </row>
    <row r="186" spans="1:33" s="269" customFormat="1" ht="26.4" hidden="1" x14ac:dyDescent="0.25">
      <c r="A186" s="295">
        <v>3133</v>
      </c>
      <c r="B186" s="287" t="s">
        <v>27</v>
      </c>
      <c r="C186" s="296"/>
      <c r="D186" s="296"/>
      <c r="E186" s="296"/>
      <c r="F186" s="296"/>
      <c r="G186" s="296"/>
      <c r="H186" s="296"/>
      <c r="I186" s="296"/>
      <c r="J186" s="296"/>
      <c r="K186" s="296"/>
      <c r="L186" s="296"/>
      <c r="M186" s="296"/>
      <c r="N186" s="296"/>
      <c r="O186" s="296"/>
      <c r="P186" s="296"/>
      <c r="Q186" s="296"/>
      <c r="R186" s="296"/>
      <c r="S186" s="296"/>
      <c r="T186" s="296"/>
      <c r="U186" s="296"/>
      <c r="V186" s="296"/>
      <c r="W186" s="296"/>
      <c r="X186" s="296"/>
      <c r="Y186" s="296"/>
      <c r="Z186" s="296"/>
      <c r="AA186" s="296"/>
      <c r="AB186" s="296"/>
      <c r="AC186" s="296"/>
      <c r="AD186" s="296"/>
      <c r="AE186" s="296"/>
      <c r="AF186" s="296"/>
      <c r="AG186" s="296"/>
    </row>
    <row r="187" spans="1:33" s="269" customFormat="1" ht="13.2" hidden="1" x14ac:dyDescent="0.25">
      <c r="A187" s="295">
        <v>3222</v>
      </c>
      <c r="B187" s="287" t="s">
        <v>33</v>
      </c>
      <c r="C187" s="296"/>
      <c r="D187" s="296"/>
      <c r="E187" s="296"/>
      <c r="F187" s="296"/>
      <c r="G187" s="296"/>
      <c r="H187" s="296"/>
      <c r="I187" s="296"/>
      <c r="J187" s="296"/>
      <c r="K187" s="296"/>
      <c r="L187" s="296"/>
      <c r="M187" s="296"/>
      <c r="N187" s="296"/>
      <c r="O187" s="296"/>
      <c r="P187" s="296"/>
      <c r="Q187" s="296"/>
      <c r="R187" s="296"/>
      <c r="S187" s="296"/>
      <c r="T187" s="296"/>
      <c r="U187" s="296"/>
      <c r="V187" s="296"/>
      <c r="W187" s="296"/>
      <c r="X187" s="296"/>
      <c r="Y187" s="296"/>
      <c r="Z187" s="296"/>
      <c r="AA187" s="296"/>
      <c r="AB187" s="296"/>
      <c r="AC187" s="296"/>
      <c r="AD187" s="296"/>
      <c r="AE187" s="296"/>
      <c r="AF187" s="296"/>
      <c r="AG187" s="296"/>
    </row>
    <row r="188" spans="1:33" s="269" customFormat="1" ht="13.2" hidden="1" x14ac:dyDescent="0.25">
      <c r="A188" s="295">
        <v>3223</v>
      </c>
      <c r="B188" s="287" t="s">
        <v>34</v>
      </c>
      <c r="C188" s="296"/>
      <c r="D188" s="296"/>
      <c r="E188" s="296"/>
      <c r="F188" s="296"/>
      <c r="G188" s="296"/>
      <c r="H188" s="296"/>
      <c r="I188" s="296"/>
      <c r="J188" s="296"/>
      <c r="K188" s="296"/>
      <c r="L188" s="296"/>
      <c r="M188" s="296"/>
      <c r="N188" s="296"/>
      <c r="O188" s="296"/>
      <c r="P188" s="296"/>
      <c r="Q188" s="296"/>
      <c r="R188" s="296"/>
      <c r="S188" s="296"/>
      <c r="T188" s="296"/>
      <c r="U188" s="296"/>
      <c r="V188" s="296"/>
      <c r="W188" s="296"/>
      <c r="X188" s="296"/>
      <c r="Y188" s="296"/>
      <c r="Z188" s="296"/>
      <c r="AA188" s="296"/>
      <c r="AB188" s="296"/>
      <c r="AC188" s="296"/>
      <c r="AD188" s="296"/>
      <c r="AE188" s="296"/>
      <c r="AF188" s="296"/>
      <c r="AG188" s="296"/>
    </row>
    <row r="189" spans="1:33" ht="26.4" hidden="1" x14ac:dyDescent="0.25">
      <c r="A189" s="292" t="s">
        <v>21</v>
      </c>
      <c r="B189" s="293" t="s">
        <v>72</v>
      </c>
      <c r="C189" s="294">
        <f>C191+C193+C197+C202+C204</f>
        <v>0</v>
      </c>
      <c r="D189" s="294">
        <f t="shared" ref="D189:G189" si="143">D191+D193+D197+D202+D204</f>
        <v>0</v>
      </c>
      <c r="E189" s="294"/>
      <c r="F189" s="294">
        <f t="shared" si="143"/>
        <v>0</v>
      </c>
      <c r="G189" s="294">
        <f t="shared" si="143"/>
        <v>0</v>
      </c>
      <c r="H189" s="294">
        <f>H191+H193+H197+H202+H204</f>
        <v>0</v>
      </c>
      <c r="I189" s="294">
        <f t="shared" ref="I189:S189" si="144">I191+I193+I197+I202+I204</f>
        <v>0</v>
      </c>
      <c r="J189" s="294"/>
      <c r="K189" s="294">
        <f t="shared" si="144"/>
        <v>0</v>
      </c>
      <c r="L189" s="294">
        <f t="shared" si="144"/>
        <v>0</v>
      </c>
      <c r="M189" s="294">
        <f t="shared" si="144"/>
        <v>0</v>
      </c>
      <c r="N189" s="294">
        <f t="shared" si="144"/>
        <v>0</v>
      </c>
      <c r="O189" s="294">
        <f t="shared" si="144"/>
        <v>0</v>
      </c>
      <c r="P189" s="294">
        <f t="shared" si="144"/>
        <v>0</v>
      </c>
      <c r="Q189" s="294">
        <f t="shared" si="144"/>
        <v>0</v>
      </c>
      <c r="R189" s="294">
        <f t="shared" si="144"/>
        <v>0</v>
      </c>
      <c r="S189" s="294">
        <f t="shared" si="144"/>
        <v>0</v>
      </c>
      <c r="T189" s="294"/>
      <c r="U189" s="294">
        <f>U191+U193+U197+U202+U204</f>
        <v>0</v>
      </c>
      <c r="V189" s="294">
        <f t="shared" ref="V189:AF189" si="145">V191+V193+V197+V202+V204</f>
        <v>0</v>
      </c>
      <c r="W189" s="294"/>
      <c r="X189" s="294">
        <f t="shared" si="145"/>
        <v>0</v>
      </c>
      <c r="Y189" s="294">
        <f t="shared" si="145"/>
        <v>0</v>
      </c>
      <c r="Z189" s="294">
        <f t="shared" si="145"/>
        <v>0</v>
      </c>
      <c r="AA189" s="294">
        <f t="shared" si="145"/>
        <v>0</v>
      </c>
      <c r="AB189" s="294">
        <f t="shared" si="145"/>
        <v>0</v>
      </c>
      <c r="AC189" s="294">
        <f t="shared" si="145"/>
        <v>0</v>
      </c>
      <c r="AD189" s="294">
        <f t="shared" si="145"/>
        <v>0</v>
      </c>
      <c r="AE189" s="294">
        <f t="shared" si="145"/>
        <v>0</v>
      </c>
      <c r="AF189" s="294">
        <f t="shared" si="145"/>
        <v>0</v>
      </c>
      <c r="AG189" s="294"/>
    </row>
    <row r="190" spans="1:33" ht="13.2" hidden="1" x14ac:dyDescent="0.25">
      <c r="A190" s="295">
        <v>3111</v>
      </c>
      <c r="B190" s="287" t="s">
        <v>23</v>
      </c>
      <c r="C190" s="296">
        <f>SUM(D190:G190)</f>
        <v>0</v>
      </c>
      <c r="D190" s="296"/>
      <c r="E190" s="296"/>
      <c r="F190" s="296"/>
      <c r="G190" s="296"/>
      <c r="H190" s="296">
        <f>SUM(I190:T190)</f>
        <v>0</v>
      </c>
      <c r="I190" s="296"/>
      <c r="J190" s="296"/>
      <c r="K190" s="296"/>
      <c r="L190" s="296"/>
      <c r="M190" s="296"/>
      <c r="N190" s="296"/>
      <c r="O190" s="296"/>
      <c r="P190" s="296"/>
      <c r="Q190" s="296"/>
      <c r="R190" s="296"/>
      <c r="S190" s="296"/>
      <c r="T190" s="296"/>
      <c r="U190" s="296">
        <f>SUM(V190:AG190)</f>
        <v>0</v>
      </c>
      <c r="V190" s="296"/>
      <c r="W190" s="296"/>
      <c r="X190" s="296"/>
      <c r="Y190" s="296"/>
      <c r="Z190" s="296"/>
      <c r="AA190" s="296"/>
      <c r="AB190" s="296"/>
      <c r="AC190" s="296"/>
      <c r="AD190" s="296"/>
      <c r="AE190" s="296"/>
      <c r="AF190" s="296"/>
      <c r="AG190" s="296"/>
    </row>
    <row r="191" spans="1:33" ht="13.2" hidden="1" x14ac:dyDescent="0.25">
      <c r="A191" s="286">
        <v>311</v>
      </c>
      <c r="B191" s="297"/>
      <c r="C191" s="298">
        <f>SUM(C190)</f>
        <v>0</v>
      </c>
      <c r="D191" s="298">
        <f t="shared" ref="D191:G191" si="146">SUM(D190)</f>
        <v>0</v>
      </c>
      <c r="E191" s="298"/>
      <c r="F191" s="298">
        <f t="shared" si="146"/>
        <v>0</v>
      </c>
      <c r="G191" s="298">
        <f t="shared" si="146"/>
        <v>0</v>
      </c>
      <c r="H191" s="298">
        <f>SUM(H190)</f>
        <v>0</v>
      </c>
      <c r="I191" s="298">
        <f t="shared" ref="I191:S191" si="147">SUM(I190)</f>
        <v>0</v>
      </c>
      <c r="J191" s="298"/>
      <c r="K191" s="298">
        <f t="shared" si="147"/>
        <v>0</v>
      </c>
      <c r="L191" s="298">
        <f t="shared" si="147"/>
        <v>0</v>
      </c>
      <c r="M191" s="298">
        <f t="shared" si="147"/>
        <v>0</v>
      </c>
      <c r="N191" s="298">
        <f t="shared" si="147"/>
        <v>0</v>
      </c>
      <c r="O191" s="298">
        <f t="shared" si="147"/>
        <v>0</v>
      </c>
      <c r="P191" s="298">
        <f t="shared" si="147"/>
        <v>0</v>
      </c>
      <c r="Q191" s="298">
        <f t="shared" si="147"/>
        <v>0</v>
      </c>
      <c r="R191" s="298">
        <f t="shared" si="147"/>
        <v>0</v>
      </c>
      <c r="S191" s="298">
        <f t="shared" si="147"/>
        <v>0</v>
      </c>
      <c r="T191" s="298"/>
      <c r="U191" s="298">
        <f>SUM(U190)</f>
        <v>0</v>
      </c>
      <c r="V191" s="298">
        <f t="shared" ref="V191:AF191" si="148">SUM(V190)</f>
        <v>0</v>
      </c>
      <c r="W191" s="298"/>
      <c r="X191" s="298">
        <f t="shared" si="148"/>
        <v>0</v>
      </c>
      <c r="Y191" s="298">
        <f t="shared" si="148"/>
        <v>0</v>
      </c>
      <c r="Z191" s="298">
        <f t="shared" si="148"/>
        <v>0</v>
      </c>
      <c r="AA191" s="298">
        <f t="shared" si="148"/>
        <v>0</v>
      </c>
      <c r="AB191" s="298">
        <f t="shared" si="148"/>
        <v>0</v>
      </c>
      <c r="AC191" s="298">
        <f t="shared" si="148"/>
        <v>0</v>
      </c>
      <c r="AD191" s="298">
        <f t="shared" si="148"/>
        <v>0</v>
      </c>
      <c r="AE191" s="298">
        <f t="shared" si="148"/>
        <v>0</v>
      </c>
      <c r="AF191" s="298">
        <f t="shared" si="148"/>
        <v>0</v>
      </c>
      <c r="AG191" s="298"/>
    </row>
    <row r="192" spans="1:33" ht="13.2" hidden="1" x14ac:dyDescent="0.25">
      <c r="A192" s="295">
        <v>3121</v>
      </c>
      <c r="B192" s="287" t="s">
        <v>24</v>
      </c>
      <c r="C192" s="296">
        <f>SUM(D192:G192)</f>
        <v>0</v>
      </c>
      <c r="D192" s="296"/>
      <c r="E192" s="296"/>
      <c r="F192" s="296"/>
      <c r="G192" s="296"/>
      <c r="H192" s="296">
        <f>SUM(I192:T192)</f>
        <v>0</v>
      </c>
      <c r="I192" s="296"/>
      <c r="J192" s="296"/>
      <c r="K192" s="296"/>
      <c r="L192" s="296"/>
      <c r="M192" s="296"/>
      <c r="N192" s="296"/>
      <c r="O192" s="296"/>
      <c r="P192" s="296"/>
      <c r="Q192" s="296"/>
      <c r="R192" s="296"/>
      <c r="S192" s="296"/>
      <c r="T192" s="296"/>
      <c r="U192" s="296">
        <f>SUM(V192:AG192)</f>
        <v>0</v>
      </c>
      <c r="V192" s="296"/>
      <c r="W192" s="296"/>
      <c r="X192" s="296"/>
      <c r="Y192" s="296"/>
      <c r="Z192" s="296"/>
      <c r="AA192" s="296"/>
      <c r="AB192" s="296"/>
      <c r="AC192" s="296"/>
      <c r="AD192" s="296"/>
      <c r="AE192" s="296"/>
      <c r="AF192" s="296"/>
      <c r="AG192" s="296"/>
    </row>
    <row r="193" spans="1:33" ht="13.2" hidden="1" x14ac:dyDescent="0.25">
      <c r="A193" s="286">
        <v>312</v>
      </c>
      <c r="B193" s="297"/>
      <c r="C193" s="298">
        <f>SUM(C192)</f>
        <v>0</v>
      </c>
      <c r="D193" s="298">
        <f t="shared" ref="D193:G193" si="149">SUM(D192)</f>
        <v>0</v>
      </c>
      <c r="E193" s="298"/>
      <c r="F193" s="298">
        <f t="shared" si="149"/>
        <v>0</v>
      </c>
      <c r="G193" s="298">
        <f t="shared" si="149"/>
        <v>0</v>
      </c>
      <c r="H193" s="298">
        <f>SUM(H192)</f>
        <v>0</v>
      </c>
      <c r="I193" s="298">
        <f t="shared" ref="I193:S193" si="150">SUM(I192)</f>
        <v>0</v>
      </c>
      <c r="J193" s="298"/>
      <c r="K193" s="298">
        <f t="shared" si="150"/>
        <v>0</v>
      </c>
      <c r="L193" s="298">
        <f t="shared" si="150"/>
        <v>0</v>
      </c>
      <c r="M193" s="298">
        <f t="shared" si="150"/>
        <v>0</v>
      </c>
      <c r="N193" s="298">
        <f t="shared" si="150"/>
        <v>0</v>
      </c>
      <c r="O193" s="298">
        <f t="shared" si="150"/>
        <v>0</v>
      </c>
      <c r="P193" s="298">
        <f t="shared" si="150"/>
        <v>0</v>
      </c>
      <c r="Q193" s="298">
        <f t="shared" si="150"/>
        <v>0</v>
      </c>
      <c r="R193" s="298">
        <f t="shared" si="150"/>
        <v>0</v>
      </c>
      <c r="S193" s="298">
        <f t="shared" si="150"/>
        <v>0</v>
      </c>
      <c r="T193" s="298"/>
      <c r="U193" s="298">
        <f>SUM(U192)</f>
        <v>0</v>
      </c>
      <c r="V193" s="298">
        <f t="shared" ref="V193:AF193" si="151">SUM(V192)</f>
        <v>0</v>
      </c>
      <c r="W193" s="298"/>
      <c r="X193" s="298">
        <f t="shared" si="151"/>
        <v>0</v>
      </c>
      <c r="Y193" s="298">
        <f t="shared" si="151"/>
        <v>0</v>
      </c>
      <c r="Z193" s="298">
        <f t="shared" si="151"/>
        <v>0</v>
      </c>
      <c r="AA193" s="298">
        <f t="shared" si="151"/>
        <v>0</v>
      </c>
      <c r="AB193" s="298">
        <f t="shared" si="151"/>
        <v>0</v>
      </c>
      <c r="AC193" s="298">
        <f t="shared" si="151"/>
        <v>0</v>
      </c>
      <c r="AD193" s="298">
        <f t="shared" si="151"/>
        <v>0</v>
      </c>
      <c r="AE193" s="298">
        <f t="shared" si="151"/>
        <v>0</v>
      </c>
      <c r="AF193" s="298">
        <f t="shared" si="151"/>
        <v>0</v>
      </c>
      <c r="AG193" s="298"/>
    </row>
    <row r="194" spans="1:33" ht="26.4" hidden="1" x14ac:dyDescent="0.25">
      <c r="A194" s="295">
        <v>3131</v>
      </c>
      <c r="B194" s="287" t="s">
        <v>25</v>
      </c>
      <c r="C194" s="296">
        <f>SUM(D194:G194)</f>
        <v>0</v>
      </c>
      <c r="D194" s="296"/>
      <c r="E194" s="296"/>
      <c r="F194" s="296"/>
      <c r="G194" s="296"/>
      <c r="H194" s="296">
        <f>SUM(I194:T194)</f>
        <v>0</v>
      </c>
      <c r="I194" s="296"/>
      <c r="J194" s="296"/>
      <c r="K194" s="296"/>
      <c r="L194" s="296"/>
      <c r="M194" s="296"/>
      <c r="N194" s="296"/>
      <c r="O194" s="296"/>
      <c r="P194" s="296"/>
      <c r="Q194" s="296"/>
      <c r="R194" s="296"/>
      <c r="S194" s="296"/>
      <c r="T194" s="296"/>
      <c r="U194" s="296">
        <f>SUM(V194:AG194)</f>
        <v>0</v>
      </c>
      <c r="V194" s="296"/>
      <c r="W194" s="296"/>
      <c r="X194" s="296"/>
      <c r="Y194" s="296"/>
      <c r="Z194" s="296"/>
      <c r="AA194" s="296"/>
      <c r="AB194" s="296"/>
      <c r="AC194" s="296"/>
      <c r="AD194" s="296"/>
      <c r="AE194" s="296"/>
      <c r="AF194" s="296"/>
      <c r="AG194" s="296"/>
    </row>
    <row r="195" spans="1:33" ht="26.4" hidden="1" x14ac:dyDescent="0.25">
      <c r="A195" s="295">
        <v>3132</v>
      </c>
      <c r="B195" s="287" t="s">
        <v>26</v>
      </c>
      <c r="C195" s="296">
        <f>SUM(D195:G195)</f>
        <v>0</v>
      </c>
      <c r="D195" s="296"/>
      <c r="E195" s="296"/>
      <c r="F195" s="296"/>
      <c r="G195" s="296"/>
      <c r="H195" s="296">
        <f>SUM(I195:T195)</f>
        <v>0</v>
      </c>
      <c r="I195" s="296"/>
      <c r="J195" s="296"/>
      <c r="K195" s="296"/>
      <c r="L195" s="296"/>
      <c r="M195" s="296"/>
      <c r="N195" s="296"/>
      <c r="O195" s="296"/>
      <c r="P195" s="296"/>
      <c r="Q195" s="296"/>
      <c r="R195" s="296"/>
      <c r="S195" s="296"/>
      <c r="T195" s="296"/>
      <c r="U195" s="296">
        <f>SUM(V195:AG195)</f>
        <v>0</v>
      </c>
      <c r="V195" s="296"/>
      <c r="W195" s="296"/>
      <c r="X195" s="296"/>
      <c r="Y195" s="296"/>
      <c r="Z195" s="296"/>
      <c r="AA195" s="296"/>
      <c r="AB195" s="296"/>
      <c r="AC195" s="296"/>
      <c r="AD195" s="296"/>
      <c r="AE195" s="296"/>
      <c r="AF195" s="296"/>
      <c r="AG195" s="296"/>
    </row>
    <row r="196" spans="1:33" ht="26.4" hidden="1" x14ac:dyDescent="0.25">
      <c r="A196" s="295">
        <v>3133</v>
      </c>
      <c r="B196" s="287" t="s">
        <v>27</v>
      </c>
      <c r="C196" s="296">
        <f>SUM(D196:G196)</f>
        <v>0</v>
      </c>
      <c r="D196" s="296"/>
      <c r="E196" s="296"/>
      <c r="F196" s="296"/>
      <c r="G196" s="296"/>
      <c r="H196" s="296">
        <f>SUM(I196:T196)</f>
        <v>0</v>
      </c>
      <c r="I196" s="296"/>
      <c r="J196" s="296"/>
      <c r="K196" s="296"/>
      <c r="L196" s="296"/>
      <c r="M196" s="296"/>
      <c r="N196" s="296"/>
      <c r="O196" s="296"/>
      <c r="P196" s="296"/>
      <c r="Q196" s="296"/>
      <c r="R196" s="296"/>
      <c r="S196" s="296"/>
      <c r="T196" s="296"/>
      <c r="U196" s="296">
        <f>SUM(V196:AG196)</f>
        <v>0</v>
      </c>
      <c r="V196" s="296"/>
      <c r="W196" s="296"/>
      <c r="X196" s="296"/>
      <c r="Y196" s="296"/>
      <c r="Z196" s="296"/>
      <c r="AA196" s="296"/>
      <c r="AB196" s="296"/>
      <c r="AC196" s="296"/>
      <c r="AD196" s="296"/>
      <c r="AE196" s="296"/>
      <c r="AF196" s="296"/>
      <c r="AG196" s="296"/>
    </row>
    <row r="197" spans="1:33" ht="13.2" hidden="1" x14ac:dyDescent="0.25">
      <c r="A197" s="286">
        <v>313</v>
      </c>
      <c r="B197" s="297"/>
      <c r="C197" s="298">
        <f>SUM(C194:C196)</f>
        <v>0</v>
      </c>
      <c r="D197" s="298">
        <f t="shared" ref="D197:G197" si="152">SUM(D194:D196)</f>
        <v>0</v>
      </c>
      <c r="E197" s="298"/>
      <c r="F197" s="298">
        <f t="shared" si="152"/>
        <v>0</v>
      </c>
      <c r="G197" s="298">
        <f t="shared" si="152"/>
        <v>0</v>
      </c>
      <c r="H197" s="298">
        <f>SUM(H194:H196)</f>
        <v>0</v>
      </c>
      <c r="I197" s="298">
        <f t="shared" ref="I197:S197" si="153">SUM(I194:I196)</f>
        <v>0</v>
      </c>
      <c r="J197" s="298"/>
      <c r="K197" s="298">
        <f t="shared" si="153"/>
        <v>0</v>
      </c>
      <c r="L197" s="298">
        <f t="shared" si="153"/>
        <v>0</v>
      </c>
      <c r="M197" s="298">
        <f t="shared" si="153"/>
        <v>0</v>
      </c>
      <c r="N197" s="298">
        <f t="shared" si="153"/>
        <v>0</v>
      </c>
      <c r="O197" s="298">
        <f t="shared" si="153"/>
        <v>0</v>
      </c>
      <c r="P197" s="298">
        <f t="shared" si="153"/>
        <v>0</v>
      </c>
      <c r="Q197" s="298">
        <f t="shared" si="153"/>
        <v>0</v>
      </c>
      <c r="R197" s="298">
        <f t="shared" si="153"/>
        <v>0</v>
      </c>
      <c r="S197" s="298">
        <f t="shared" si="153"/>
        <v>0</v>
      </c>
      <c r="T197" s="298"/>
      <c r="U197" s="298">
        <f>SUM(U194:U196)</f>
        <v>0</v>
      </c>
      <c r="V197" s="298">
        <f t="shared" ref="V197:AF197" si="154">SUM(V194:V196)</f>
        <v>0</v>
      </c>
      <c r="W197" s="298"/>
      <c r="X197" s="298">
        <f t="shared" si="154"/>
        <v>0</v>
      </c>
      <c r="Y197" s="298">
        <f t="shared" si="154"/>
        <v>0</v>
      </c>
      <c r="Z197" s="298">
        <f t="shared" si="154"/>
        <v>0</v>
      </c>
      <c r="AA197" s="298">
        <f t="shared" si="154"/>
        <v>0</v>
      </c>
      <c r="AB197" s="298">
        <f t="shared" si="154"/>
        <v>0</v>
      </c>
      <c r="AC197" s="298">
        <f t="shared" si="154"/>
        <v>0</v>
      </c>
      <c r="AD197" s="298">
        <f t="shared" si="154"/>
        <v>0</v>
      </c>
      <c r="AE197" s="298">
        <f t="shared" si="154"/>
        <v>0</v>
      </c>
      <c r="AF197" s="298">
        <f t="shared" si="154"/>
        <v>0</v>
      </c>
      <c r="AG197" s="298"/>
    </row>
    <row r="198" spans="1:33" ht="13.2" hidden="1" x14ac:dyDescent="0.25">
      <c r="A198" s="295">
        <v>3211</v>
      </c>
      <c r="B198" s="287" t="s">
        <v>28</v>
      </c>
      <c r="C198" s="296">
        <f>SUM(D198:G198)</f>
        <v>0</v>
      </c>
      <c r="D198" s="296"/>
      <c r="E198" s="296"/>
      <c r="F198" s="296"/>
      <c r="G198" s="296"/>
      <c r="H198" s="296">
        <f>SUM(I198:T198)</f>
        <v>0</v>
      </c>
      <c r="I198" s="296"/>
      <c r="J198" s="296"/>
      <c r="K198" s="296"/>
      <c r="L198" s="296"/>
      <c r="M198" s="296"/>
      <c r="N198" s="296"/>
      <c r="O198" s="296"/>
      <c r="P198" s="296"/>
      <c r="Q198" s="296"/>
      <c r="R198" s="296"/>
      <c r="S198" s="296"/>
      <c r="T198" s="296"/>
      <c r="U198" s="296">
        <f>SUM(V198:AG198)</f>
        <v>0</v>
      </c>
      <c r="V198" s="296"/>
      <c r="W198" s="296"/>
      <c r="X198" s="296"/>
      <c r="Y198" s="296"/>
      <c r="Z198" s="296"/>
      <c r="AA198" s="296"/>
      <c r="AB198" s="296"/>
      <c r="AC198" s="296"/>
      <c r="AD198" s="296"/>
      <c r="AE198" s="296"/>
      <c r="AF198" s="296"/>
      <c r="AG198" s="296"/>
    </row>
    <row r="199" spans="1:33" ht="26.4" hidden="1" x14ac:dyDescent="0.25">
      <c r="A199" s="295">
        <v>3212</v>
      </c>
      <c r="B199" s="287" t="s">
        <v>29</v>
      </c>
      <c r="C199" s="296">
        <f>SUM(D199:G199)</f>
        <v>0</v>
      </c>
      <c r="D199" s="296"/>
      <c r="E199" s="296"/>
      <c r="F199" s="296"/>
      <c r="G199" s="296"/>
      <c r="H199" s="296">
        <f>SUM(I199:T199)</f>
        <v>0</v>
      </c>
      <c r="I199" s="296"/>
      <c r="J199" s="296"/>
      <c r="K199" s="296"/>
      <c r="L199" s="296"/>
      <c r="M199" s="296"/>
      <c r="N199" s="296"/>
      <c r="O199" s="296"/>
      <c r="P199" s="296"/>
      <c r="Q199" s="296"/>
      <c r="R199" s="296"/>
      <c r="S199" s="296"/>
      <c r="T199" s="296"/>
      <c r="U199" s="296">
        <f>SUM(V199:AG199)</f>
        <v>0</v>
      </c>
      <c r="V199" s="296"/>
      <c r="W199" s="296"/>
      <c r="X199" s="296"/>
      <c r="Y199" s="296"/>
      <c r="Z199" s="296"/>
      <c r="AA199" s="296"/>
      <c r="AB199" s="296"/>
      <c r="AC199" s="296"/>
      <c r="AD199" s="296"/>
      <c r="AE199" s="296"/>
      <c r="AF199" s="296"/>
      <c r="AG199" s="296"/>
    </row>
    <row r="200" spans="1:33" ht="13.2" hidden="1" x14ac:dyDescent="0.25">
      <c r="A200" s="295">
        <v>3213</v>
      </c>
      <c r="B200" s="287" t="s">
        <v>30</v>
      </c>
      <c r="C200" s="296">
        <f>SUM(D200:G200)</f>
        <v>0</v>
      </c>
      <c r="D200" s="296"/>
      <c r="E200" s="296"/>
      <c r="F200" s="296"/>
      <c r="G200" s="296"/>
      <c r="H200" s="296">
        <f>SUM(I200:T200)</f>
        <v>0</v>
      </c>
      <c r="I200" s="296"/>
      <c r="J200" s="296"/>
      <c r="K200" s="296"/>
      <c r="L200" s="296"/>
      <c r="M200" s="296"/>
      <c r="N200" s="296"/>
      <c r="O200" s="296"/>
      <c r="P200" s="296"/>
      <c r="Q200" s="296"/>
      <c r="R200" s="296"/>
      <c r="S200" s="296"/>
      <c r="T200" s="296"/>
      <c r="U200" s="296">
        <f>SUM(V200:AG200)</f>
        <v>0</v>
      </c>
      <c r="V200" s="296"/>
      <c r="W200" s="296"/>
      <c r="X200" s="296"/>
      <c r="Y200" s="296"/>
      <c r="Z200" s="296"/>
      <c r="AA200" s="296"/>
      <c r="AB200" s="296"/>
      <c r="AC200" s="296"/>
      <c r="AD200" s="296"/>
      <c r="AE200" s="296"/>
      <c r="AF200" s="296"/>
      <c r="AG200" s="296"/>
    </row>
    <row r="201" spans="1:33" ht="26.4" hidden="1" x14ac:dyDescent="0.25">
      <c r="A201" s="295">
        <v>3214</v>
      </c>
      <c r="B201" s="287" t="s">
        <v>31</v>
      </c>
      <c r="C201" s="296">
        <f>SUM(D201:G201)</f>
        <v>0</v>
      </c>
      <c r="D201" s="296"/>
      <c r="E201" s="296"/>
      <c r="F201" s="296"/>
      <c r="G201" s="296"/>
      <c r="H201" s="296">
        <f>SUM(I201:T201)</f>
        <v>0</v>
      </c>
      <c r="I201" s="296"/>
      <c r="J201" s="296"/>
      <c r="K201" s="296"/>
      <c r="L201" s="296"/>
      <c r="M201" s="296"/>
      <c r="N201" s="296"/>
      <c r="O201" s="296"/>
      <c r="P201" s="296"/>
      <c r="Q201" s="296"/>
      <c r="R201" s="296"/>
      <c r="S201" s="296"/>
      <c r="T201" s="296"/>
      <c r="U201" s="296">
        <f>SUM(V201:AG201)</f>
        <v>0</v>
      </c>
      <c r="V201" s="296"/>
      <c r="W201" s="296"/>
      <c r="X201" s="296"/>
      <c r="Y201" s="296"/>
      <c r="Z201" s="296"/>
      <c r="AA201" s="296"/>
      <c r="AB201" s="296"/>
      <c r="AC201" s="296"/>
      <c r="AD201" s="296"/>
      <c r="AE201" s="296"/>
      <c r="AF201" s="296"/>
      <c r="AG201" s="296"/>
    </row>
    <row r="202" spans="1:33" ht="13.2" hidden="1" x14ac:dyDescent="0.25">
      <c r="A202" s="286">
        <v>321</v>
      </c>
      <c r="B202" s="297"/>
      <c r="C202" s="298">
        <f>SUM(C198:C201)</f>
        <v>0</v>
      </c>
      <c r="D202" s="298">
        <f t="shared" ref="D202:G202" si="155">SUM(D198:D201)</f>
        <v>0</v>
      </c>
      <c r="E202" s="298"/>
      <c r="F202" s="298">
        <f t="shared" si="155"/>
        <v>0</v>
      </c>
      <c r="G202" s="298">
        <f t="shared" si="155"/>
        <v>0</v>
      </c>
      <c r="H202" s="298">
        <f>SUM(H198:H201)</f>
        <v>0</v>
      </c>
      <c r="I202" s="298">
        <f t="shared" ref="I202:S202" si="156">SUM(I198:I201)</f>
        <v>0</v>
      </c>
      <c r="J202" s="298"/>
      <c r="K202" s="298">
        <f t="shared" si="156"/>
        <v>0</v>
      </c>
      <c r="L202" s="298">
        <f t="shared" si="156"/>
        <v>0</v>
      </c>
      <c r="M202" s="298">
        <f t="shared" si="156"/>
        <v>0</v>
      </c>
      <c r="N202" s="298">
        <f t="shared" si="156"/>
        <v>0</v>
      </c>
      <c r="O202" s="298">
        <f t="shared" si="156"/>
        <v>0</v>
      </c>
      <c r="P202" s="298">
        <f t="shared" si="156"/>
        <v>0</v>
      </c>
      <c r="Q202" s="298">
        <f t="shared" si="156"/>
        <v>0</v>
      </c>
      <c r="R202" s="298">
        <f t="shared" si="156"/>
        <v>0</v>
      </c>
      <c r="S202" s="298">
        <f t="shared" si="156"/>
        <v>0</v>
      </c>
      <c r="T202" s="298"/>
      <c r="U202" s="298">
        <f>SUM(U198:U201)</f>
        <v>0</v>
      </c>
      <c r="V202" s="298">
        <f t="shared" ref="V202:AF202" si="157">SUM(V198:V201)</f>
        <v>0</v>
      </c>
      <c r="W202" s="298"/>
      <c r="X202" s="298">
        <f t="shared" si="157"/>
        <v>0</v>
      </c>
      <c r="Y202" s="298">
        <f t="shared" si="157"/>
        <v>0</v>
      </c>
      <c r="Z202" s="298">
        <f t="shared" si="157"/>
        <v>0</v>
      </c>
      <c r="AA202" s="298">
        <f t="shared" si="157"/>
        <v>0</v>
      </c>
      <c r="AB202" s="298">
        <f t="shared" si="157"/>
        <v>0</v>
      </c>
      <c r="AC202" s="298">
        <f t="shared" si="157"/>
        <v>0</v>
      </c>
      <c r="AD202" s="298">
        <f t="shared" si="157"/>
        <v>0</v>
      </c>
      <c r="AE202" s="298">
        <f t="shared" si="157"/>
        <v>0</v>
      </c>
      <c r="AF202" s="298">
        <f t="shared" si="157"/>
        <v>0</v>
      </c>
      <c r="AG202" s="298"/>
    </row>
    <row r="203" spans="1:33" ht="13.2" hidden="1" x14ac:dyDescent="0.25">
      <c r="A203" s="295">
        <v>3223</v>
      </c>
      <c r="B203" s="287" t="s">
        <v>34</v>
      </c>
      <c r="C203" s="296">
        <f>SUM(D203:G203)</f>
        <v>0</v>
      </c>
      <c r="D203" s="296"/>
      <c r="E203" s="296"/>
      <c r="F203" s="296"/>
      <c r="G203" s="296"/>
      <c r="H203" s="296">
        <f>SUM(I203:T203)</f>
        <v>0</v>
      </c>
      <c r="I203" s="296"/>
      <c r="J203" s="296"/>
      <c r="K203" s="296"/>
      <c r="L203" s="296"/>
      <c r="M203" s="296"/>
      <c r="N203" s="296"/>
      <c r="O203" s="296"/>
      <c r="P203" s="296"/>
      <c r="Q203" s="296"/>
      <c r="R203" s="296"/>
      <c r="S203" s="296"/>
      <c r="T203" s="296"/>
      <c r="U203" s="296">
        <f>SUM(V203:AG203)</f>
        <v>0</v>
      </c>
      <c r="V203" s="296"/>
      <c r="W203" s="296"/>
      <c r="X203" s="296"/>
      <c r="Y203" s="296"/>
      <c r="Z203" s="296"/>
      <c r="AA203" s="296"/>
      <c r="AB203" s="296"/>
      <c r="AC203" s="296"/>
      <c r="AD203" s="296"/>
      <c r="AE203" s="296"/>
      <c r="AF203" s="296"/>
      <c r="AG203" s="296"/>
    </row>
    <row r="204" spans="1:33" ht="13.2" hidden="1" x14ac:dyDescent="0.25">
      <c r="A204" s="286">
        <v>322</v>
      </c>
      <c r="B204" s="297"/>
      <c r="C204" s="298">
        <f>SUM(C203)</f>
        <v>0</v>
      </c>
      <c r="D204" s="298">
        <f t="shared" ref="D204:G204" si="158">SUM(D203)</f>
        <v>0</v>
      </c>
      <c r="E204" s="298"/>
      <c r="F204" s="298">
        <f t="shared" si="158"/>
        <v>0</v>
      </c>
      <c r="G204" s="298">
        <f t="shared" si="158"/>
        <v>0</v>
      </c>
      <c r="H204" s="298">
        <f>SUM(H203)</f>
        <v>0</v>
      </c>
      <c r="I204" s="298">
        <f t="shared" ref="I204:S204" si="159">SUM(I203)</f>
        <v>0</v>
      </c>
      <c r="J204" s="298"/>
      <c r="K204" s="298">
        <f t="shared" si="159"/>
        <v>0</v>
      </c>
      <c r="L204" s="298">
        <f t="shared" si="159"/>
        <v>0</v>
      </c>
      <c r="M204" s="298">
        <f t="shared" si="159"/>
        <v>0</v>
      </c>
      <c r="N204" s="298">
        <f t="shared" si="159"/>
        <v>0</v>
      </c>
      <c r="O204" s="298">
        <f t="shared" si="159"/>
        <v>0</v>
      </c>
      <c r="P204" s="298">
        <f t="shared" si="159"/>
        <v>0</v>
      </c>
      <c r="Q204" s="298">
        <f t="shared" si="159"/>
        <v>0</v>
      </c>
      <c r="R204" s="298">
        <f t="shared" si="159"/>
        <v>0</v>
      </c>
      <c r="S204" s="298">
        <f t="shared" si="159"/>
        <v>0</v>
      </c>
      <c r="T204" s="298"/>
      <c r="U204" s="298">
        <f>SUM(U203)</f>
        <v>0</v>
      </c>
      <c r="V204" s="298">
        <f t="shared" ref="V204:AF204" si="160">SUM(V203)</f>
        <v>0</v>
      </c>
      <c r="W204" s="298"/>
      <c r="X204" s="298">
        <f t="shared" si="160"/>
        <v>0</v>
      </c>
      <c r="Y204" s="298">
        <f t="shared" si="160"/>
        <v>0</v>
      </c>
      <c r="Z204" s="298">
        <f t="shared" si="160"/>
        <v>0</v>
      </c>
      <c r="AA204" s="298">
        <f t="shared" si="160"/>
        <v>0</v>
      </c>
      <c r="AB204" s="298">
        <f t="shared" si="160"/>
        <v>0</v>
      </c>
      <c r="AC204" s="298">
        <f t="shared" si="160"/>
        <v>0</v>
      </c>
      <c r="AD204" s="298">
        <f t="shared" si="160"/>
        <v>0</v>
      </c>
      <c r="AE204" s="298">
        <f t="shared" si="160"/>
        <v>0</v>
      </c>
      <c r="AF204" s="298">
        <f t="shared" si="160"/>
        <v>0</v>
      </c>
      <c r="AG204" s="298"/>
    </row>
    <row r="205" spans="1:33" ht="26.4" x14ac:dyDescent="0.25">
      <c r="A205" s="414" t="s">
        <v>19</v>
      </c>
      <c r="B205" s="290" t="s">
        <v>73</v>
      </c>
      <c r="C205" s="311">
        <f>C206+C233</f>
        <v>0</v>
      </c>
      <c r="D205" s="311">
        <f>D206+D233</f>
        <v>0</v>
      </c>
      <c r="E205" s="311"/>
      <c r="F205" s="311">
        <f t="shared" ref="F205:G205" si="161">F206+F233</f>
        <v>0</v>
      </c>
      <c r="G205" s="311">
        <f t="shared" si="161"/>
        <v>0</v>
      </c>
      <c r="H205" s="311">
        <f>H206+H233</f>
        <v>4115000</v>
      </c>
      <c r="I205" s="311">
        <f>I206+I233</f>
        <v>0</v>
      </c>
      <c r="J205" s="311"/>
      <c r="K205" s="311">
        <f t="shared" ref="K205:T205" si="162">K206+K233</f>
        <v>4000000</v>
      </c>
      <c r="L205" s="311">
        <f t="shared" si="162"/>
        <v>0</v>
      </c>
      <c r="M205" s="311">
        <f t="shared" si="162"/>
        <v>0</v>
      </c>
      <c r="N205" s="311">
        <f t="shared" si="162"/>
        <v>0</v>
      </c>
      <c r="O205" s="311">
        <f t="shared" si="162"/>
        <v>0</v>
      </c>
      <c r="P205" s="311">
        <f t="shared" si="162"/>
        <v>0</v>
      </c>
      <c r="Q205" s="311">
        <f t="shared" si="162"/>
        <v>0</v>
      </c>
      <c r="R205" s="311">
        <f t="shared" si="162"/>
        <v>115000</v>
      </c>
      <c r="S205" s="311">
        <f t="shared" si="162"/>
        <v>0</v>
      </c>
      <c r="T205" s="311">
        <f t="shared" si="162"/>
        <v>0</v>
      </c>
      <c r="U205" s="311">
        <f>U206+U233</f>
        <v>4115000</v>
      </c>
      <c r="V205" s="311">
        <f>V206+V233</f>
        <v>0</v>
      </c>
      <c r="W205" s="311"/>
      <c r="X205" s="311">
        <f t="shared" ref="X205:AG205" si="163">X206+X233</f>
        <v>4000000</v>
      </c>
      <c r="Y205" s="311">
        <f t="shared" si="163"/>
        <v>0</v>
      </c>
      <c r="Z205" s="311">
        <f t="shared" si="163"/>
        <v>0</v>
      </c>
      <c r="AA205" s="311">
        <f t="shared" si="163"/>
        <v>0</v>
      </c>
      <c r="AB205" s="311">
        <f t="shared" si="163"/>
        <v>0</v>
      </c>
      <c r="AC205" s="311">
        <f t="shared" si="163"/>
        <v>0</v>
      </c>
      <c r="AD205" s="311">
        <f t="shared" si="163"/>
        <v>0</v>
      </c>
      <c r="AE205" s="311">
        <f t="shared" si="163"/>
        <v>115000</v>
      </c>
      <c r="AF205" s="311">
        <f t="shared" si="163"/>
        <v>0</v>
      </c>
      <c r="AG205" s="311">
        <f t="shared" si="163"/>
        <v>0</v>
      </c>
    </row>
    <row r="206" spans="1:33" ht="13.2" x14ac:dyDescent="0.25">
      <c r="A206" s="292" t="s">
        <v>74</v>
      </c>
      <c r="B206" s="293" t="s">
        <v>87</v>
      </c>
      <c r="C206" s="294">
        <f t="shared" ref="C206:AG206" si="164">C210+C213+C216+C223+C225+C228+C232</f>
        <v>0</v>
      </c>
      <c r="D206" s="294">
        <f t="shared" si="164"/>
        <v>0</v>
      </c>
      <c r="E206" s="294"/>
      <c r="F206" s="294">
        <f t="shared" si="164"/>
        <v>0</v>
      </c>
      <c r="G206" s="294">
        <f t="shared" si="164"/>
        <v>0</v>
      </c>
      <c r="H206" s="294">
        <f t="shared" si="164"/>
        <v>2075000</v>
      </c>
      <c r="I206" s="294">
        <f t="shared" si="164"/>
        <v>0</v>
      </c>
      <c r="J206" s="294"/>
      <c r="K206" s="294">
        <f t="shared" si="164"/>
        <v>1960000</v>
      </c>
      <c r="L206" s="294">
        <f t="shared" si="164"/>
        <v>0</v>
      </c>
      <c r="M206" s="294">
        <f t="shared" si="164"/>
        <v>0</v>
      </c>
      <c r="N206" s="294">
        <f t="shared" si="164"/>
        <v>0</v>
      </c>
      <c r="O206" s="294">
        <f t="shared" si="164"/>
        <v>0</v>
      </c>
      <c r="P206" s="294">
        <f t="shared" si="164"/>
        <v>0</v>
      </c>
      <c r="Q206" s="294">
        <f t="shared" si="164"/>
        <v>0</v>
      </c>
      <c r="R206" s="294">
        <f t="shared" si="164"/>
        <v>115000</v>
      </c>
      <c r="S206" s="294">
        <f t="shared" si="164"/>
        <v>0</v>
      </c>
      <c r="T206" s="294">
        <f t="shared" si="164"/>
        <v>0</v>
      </c>
      <c r="U206" s="294">
        <f t="shared" si="164"/>
        <v>2155000</v>
      </c>
      <c r="V206" s="294">
        <f t="shared" si="164"/>
        <v>0</v>
      </c>
      <c r="W206" s="294"/>
      <c r="X206" s="294">
        <f t="shared" si="164"/>
        <v>2040000</v>
      </c>
      <c r="Y206" s="294">
        <f t="shared" si="164"/>
        <v>0</v>
      </c>
      <c r="Z206" s="294">
        <f t="shared" si="164"/>
        <v>0</v>
      </c>
      <c r="AA206" s="294">
        <f t="shared" si="164"/>
        <v>0</v>
      </c>
      <c r="AB206" s="294">
        <f t="shared" si="164"/>
        <v>0</v>
      </c>
      <c r="AC206" s="294">
        <f t="shared" si="164"/>
        <v>0</v>
      </c>
      <c r="AD206" s="294">
        <f t="shared" si="164"/>
        <v>0</v>
      </c>
      <c r="AE206" s="294">
        <f t="shared" si="164"/>
        <v>115000</v>
      </c>
      <c r="AF206" s="294">
        <f t="shared" si="164"/>
        <v>0</v>
      </c>
      <c r="AG206" s="294">
        <f t="shared" si="164"/>
        <v>0</v>
      </c>
    </row>
    <row r="207" spans="1:33" ht="26.4" x14ac:dyDescent="0.25">
      <c r="A207" s="385">
        <v>3224</v>
      </c>
      <c r="B207" s="390" t="s">
        <v>35</v>
      </c>
      <c r="C207" s="378">
        <f t="shared" ref="C207:C212" si="165">SUM(D207:G207)</f>
        <v>0</v>
      </c>
      <c r="D207" s="378"/>
      <c r="E207" s="378"/>
      <c r="F207" s="378"/>
      <c r="G207" s="378"/>
      <c r="H207" s="296">
        <f t="shared" ref="H207:H212" si="166">SUM(I207:T207)</f>
        <v>130000</v>
      </c>
      <c r="I207" s="296"/>
      <c r="J207" s="296"/>
      <c r="K207" s="296">
        <v>130000</v>
      </c>
      <c r="L207" s="296"/>
      <c r="M207" s="296"/>
      <c r="N207" s="296"/>
      <c r="O207" s="296"/>
      <c r="P207" s="296"/>
      <c r="Q207" s="296"/>
      <c r="R207" s="296"/>
      <c r="S207" s="296"/>
      <c r="T207" s="296"/>
      <c r="U207" s="296">
        <f t="shared" ref="U207:U212" si="167">SUM(V207:AG207)</f>
        <v>130000</v>
      </c>
      <c r="V207" s="296"/>
      <c r="W207" s="296"/>
      <c r="X207" s="296">
        <v>130000</v>
      </c>
      <c r="Y207" s="296"/>
      <c r="Z207" s="296"/>
      <c r="AA207" s="296"/>
      <c r="AB207" s="296"/>
      <c r="AC207" s="296"/>
      <c r="AD207" s="296"/>
      <c r="AE207" s="296"/>
      <c r="AF207" s="296"/>
      <c r="AG207" s="296"/>
    </row>
    <row r="208" spans="1:33" ht="13.2" x14ac:dyDescent="0.25">
      <c r="A208" s="377">
        <v>3225</v>
      </c>
      <c r="B208" s="382" t="s">
        <v>402</v>
      </c>
      <c r="C208" s="296">
        <f t="shared" si="165"/>
        <v>0</v>
      </c>
      <c r="D208" s="296"/>
      <c r="E208" s="296"/>
      <c r="F208" s="296"/>
      <c r="G208" s="296"/>
      <c r="H208" s="296">
        <f t="shared" si="166"/>
        <v>150000</v>
      </c>
      <c r="I208" s="296"/>
      <c r="J208" s="296"/>
      <c r="K208" s="296">
        <v>150000</v>
      </c>
      <c r="L208" s="296"/>
      <c r="M208" s="296"/>
      <c r="N208" s="296"/>
      <c r="O208" s="296"/>
      <c r="P208" s="296"/>
      <c r="Q208" s="296"/>
      <c r="R208" s="296"/>
      <c r="S208" s="296"/>
      <c r="T208" s="296"/>
      <c r="U208" s="296">
        <f t="shared" si="167"/>
        <v>150000</v>
      </c>
      <c r="V208" s="296"/>
      <c r="W208" s="296"/>
      <c r="X208" s="296">
        <v>150000</v>
      </c>
      <c r="Y208" s="296"/>
      <c r="Z208" s="296"/>
      <c r="AA208" s="296"/>
      <c r="AB208" s="296"/>
      <c r="AC208" s="296"/>
      <c r="AD208" s="296"/>
      <c r="AE208" s="296"/>
      <c r="AF208" s="296"/>
      <c r="AG208" s="296"/>
    </row>
    <row r="209" spans="1:33" ht="13.2" x14ac:dyDescent="0.25">
      <c r="A209" s="377">
        <v>3227</v>
      </c>
      <c r="B209" s="382" t="s">
        <v>395</v>
      </c>
      <c r="C209" s="296">
        <f t="shared" si="165"/>
        <v>0</v>
      </c>
      <c r="D209" s="296"/>
      <c r="E209" s="296"/>
      <c r="F209" s="296"/>
      <c r="G209" s="296"/>
      <c r="H209" s="296">
        <f t="shared" si="166"/>
        <v>190000</v>
      </c>
      <c r="I209" s="296"/>
      <c r="J209" s="296"/>
      <c r="K209" s="296">
        <v>190000</v>
      </c>
      <c r="L209" s="296"/>
      <c r="M209" s="296"/>
      <c r="N209" s="296"/>
      <c r="O209" s="296"/>
      <c r="P209" s="296"/>
      <c r="Q209" s="296"/>
      <c r="R209" s="296"/>
      <c r="S209" s="296"/>
      <c r="T209" s="296"/>
      <c r="U209" s="296">
        <f t="shared" si="167"/>
        <v>190000</v>
      </c>
      <c r="V209" s="296"/>
      <c r="W209" s="296"/>
      <c r="X209" s="296">
        <v>190000</v>
      </c>
      <c r="Y209" s="296"/>
      <c r="Z209" s="296"/>
      <c r="AA209" s="296"/>
      <c r="AB209" s="296"/>
      <c r="AC209" s="296"/>
      <c r="AD209" s="296"/>
      <c r="AE209" s="296"/>
      <c r="AF209" s="296"/>
      <c r="AG209" s="296"/>
    </row>
    <row r="210" spans="1:33" s="312" customFormat="1" ht="13.2" x14ac:dyDescent="0.25">
      <c r="A210" s="383">
        <v>322</v>
      </c>
      <c r="B210" s="384"/>
      <c r="C210" s="298">
        <f t="shared" si="165"/>
        <v>0</v>
      </c>
      <c r="D210" s="298">
        <f t="shared" ref="D210:G210" si="168">SUM(D209)</f>
        <v>0</v>
      </c>
      <c r="E210" s="298"/>
      <c r="F210" s="298">
        <f>SUM(F207:F209)</f>
        <v>0</v>
      </c>
      <c r="G210" s="298">
        <f t="shared" si="168"/>
        <v>0</v>
      </c>
      <c r="H210" s="298">
        <f t="shared" si="166"/>
        <v>470000</v>
      </c>
      <c r="I210" s="298">
        <f t="shared" ref="I210" si="169">SUM(I209)</f>
        <v>0</v>
      </c>
      <c r="J210" s="298"/>
      <c r="K210" s="298">
        <f>SUM(K207:K209)</f>
        <v>470000</v>
      </c>
      <c r="L210" s="298">
        <f t="shared" ref="L210:Q210" si="170">SUM(L209)</f>
        <v>0</v>
      </c>
      <c r="M210" s="298">
        <f t="shared" si="170"/>
        <v>0</v>
      </c>
      <c r="N210" s="298">
        <f t="shared" si="170"/>
        <v>0</v>
      </c>
      <c r="O210" s="298">
        <f t="shared" si="170"/>
        <v>0</v>
      </c>
      <c r="P210" s="298">
        <f t="shared" si="170"/>
        <v>0</v>
      </c>
      <c r="Q210" s="298">
        <f t="shared" si="170"/>
        <v>0</v>
      </c>
      <c r="R210" s="298">
        <f>SUM(R207:R209)</f>
        <v>0</v>
      </c>
      <c r="S210" s="298">
        <f t="shared" ref="S210" si="171">SUM(S209)</f>
        <v>0</v>
      </c>
      <c r="T210" s="298">
        <f t="shared" ref="T210" si="172">SUM(T207:T209)</f>
        <v>0</v>
      </c>
      <c r="U210" s="298">
        <f t="shared" si="167"/>
        <v>470000</v>
      </c>
      <c r="V210" s="298">
        <f t="shared" ref="V210" si="173">SUM(V209)</f>
        <v>0</v>
      </c>
      <c r="W210" s="298"/>
      <c r="X210" s="298">
        <f>SUM(X207:X209)</f>
        <v>470000</v>
      </c>
      <c r="Y210" s="298">
        <f t="shared" ref="Y210:AE210" si="174">SUM(Y209)</f>
        <v>0</v>
      </c>
      <c r="Z210" s="298">
        <f t="shared" si="174"/>
        <v>0</v>
      </c>
      <c r="AA210" s="298">
        <f t="shared" si="174"/>
        <v>0</v>
      </c>
      <c r="AB210" s="298">
        <f t="shared" si="174"/>
        <v>0</v>
      </c>
      <c r="AC210" s="298">
        <f t="shared" si="174"/>
        <v>0</v>
      </c>
      <c r="AD210" s="298">
        <f t="shared" si="174"/>
        <v>0</v>
      </c>
      <c r="AE210" s="298">
        <f t="shared" si="174"/>
        <v>0</v>
      </c>
      <c r="AF210" s="298">
        <f t="shared" ref="AF210" si="175">SUM(AF209)</f>
        <v>0</v>
      </c>
      <c r="AG210" s="298">
        <f t="shared" ref="AG210" si="176">SUM(AG207:AG209)</f>
        <v>0</v>
      </c>
    </row>
    <row r="211" spans="1:33" s="312" customFormat="1" ht="26.4" x14ac:dyDescent="0.25">
      <c r="A211" s="377">
        <v>3232</v>
      </c>
      <c r="B211" s="382" t="s">
        <v>75</v>
      </c>
      <c r="C211" s="296">
        <f t="shared" si="165"/>
        <v>0</v>
      </c>
      <c r="D211" s="296"/>
      <c r="E211" s="296"/>
      <c r="F211" s="296"/>
      <c r="G211" s="296"/>
      <c r="H211" s="296">
        <f t="shared" si="166"/>
        <v>625000</v>
      </c>
      <c r="I211" s="296"/>
      <c r="J211" s="296"/>
      <c r="K211" s="296">
        <v>510000</v>
      </c>
      <c r="L211" s="296"/>
      <c r="M211" s="296"/>
      <c r="N211" s="296"/>
      <c r="O211" s="296"/>
      <c r="P211" s="296"/>
      <c r="Q211" s="296"/>
      <c r="R211" s="296">
        <v>115000</v>
      </c>
      <c r="S211" s="296"/>
      <c r="T211" s="296"/>
      <c r="U211" s="296">
        <f t="shared" si="167"/>
        <v>665000</v>
      </c>
      <c r="V211" s="296"/>
      <c r="W211" s="296"/>
      <c r="X211" s="296">
        <v>550000</v>
      </c>
      <c r="Y211" s="296"/>
      <c r="Z211" s="296"/>
      <c r="AA211" s="296"/>
      <c r="AB211" s="296"/>
      <c r="AC211" s="296"/>
      <c r="AD211" s="296"/>
      <c r="AE211" s="296">
        <v>115000</v>
      </c>
      <c r="AF211" s="296"/>
      <c r="AG211" s="296"/>
    </row>
    <row r="212" spans="1:33" ht="15" customHeight="1" x14ac:dyDescent="0.25">
      <c r="A212" s="385">
        <v>3238</v>
      </c>
      <c r="B212" s="390" t="s">
        <v>45</v>
      </c>
      <c r="C212" s="296">
        <f t="shared" si="165"/>
        <v>0</v>
      </c>
      <c r="D212" s="296"/>
      <c r="E212" s="296"/>
      <c r="F212" s="296"/>
      <c r="G212" s="296"/>
      <c r="H212" s="296">
        <f t="shared" si="166"/>
        <v>200000</v>
      </c>
      <c r="I212" s="296"/>
      <c r="J212" s="296"/>
      <c r="K212" s="296">
        <v>200000</v>
      </c>
      <c r="L212" s="296"/>
      <c r="M212" s="296"/>
      <c r="N212" s="296"/>
      <c r="O212" s="296"/>
      <c r="P212" s="296"/>
      <c r="Q212" s="296"/>
      <c r="R212" s="296"/>
      <c r="S212" s="296"/>
      <c r="T212" s="296"/>
      <c r="U212" s="296">
        <f t="shared" si="167"/>
        <v>200000</v>
      </c>
      <c r="V212" s="296"/>
      <c r="W212" s="296"/>
      <c r="X212" s="296">
        <v>200000</v>
      </c>
      <c r="Y212" s="296"/>
      <c r="Z212" s="296"/>
      <c r="AA212" s="296"/>
      <c r="AB212" s="296"/>
      <c r="AC212" s="296"/>
      <c r="AD212" s="296"/>
      <c r="AE212" s="296"/>
      <c r="AF212" s="296"/>
      <c r="AG212" s="296"/>
    </row>
    <row r="213" spans="1:33" s="312" customFormat="1" ht="15" customHeight="1" x14ac:dyDescent="0.25">
      <c r="A213" s="383">
        <v>323</v>
      </c>
      <c r="B213" s="384"/>
      <c r="C213" s="298">
        <f>SUM(C211:C212)</f>
        <v>0</v>
      </c>
      <c r="D213" s="298">
        <f t="shared" ref="D213" si="177">SUM(D212)</f>
        <v>0</v>
      </c>
      <c r="E213" s="298"/>
      <c r="F213" s="298">
        <f>SUM(F211:F212)</f>
        <v>0</v>
      </c>
      <c r="G213" s="298">
        <f>SUM(G211:G212)</f>
        <v>0</v>
      </c>
      <c r="H213" s="298">
        <f>SUM(H211:H212)</f>
        <v>825000</v>
      </c>
      <c r="I213" s="298">
        <f t="shared" ref="I213" si="178">SUM(I212)</f>
        <v>0</v>
      </c>
      <c r="J213" s="298"/>
      <c r="K213" s="298">
        <f>SUM(K211:K212)</f>
        <v>710000</v>
      </c>
      <c r="L213" s="298">
        <f t="shared" ref="L213:Q213" si="179">SUM(L212)</f>
        <v>0</v>
      </c>
      <c r="M213" s="298">
        <f t="shared" si="179"/>
        <v>0</v>
      </c>
      <c r="N213" s="298">
        <f t="shared" si="179"/>
        <v>0</v>
      </c>
      <c r="O213" s="298">
        <f t="shared" si="179"/>
        <v>0</v>
      </c>
      <c r="P213" s="298">
        <f t="shared" si="179"/>
        <v>0</v>
      </c>
      <c r="Q213" s="298">
        <f t="shared" si="179"/>
        <v>0</v>
      </c>
      <c r="R213" s="298">
        <f>SUM(R211:R212)</f>
        <v>115000</v>
      </c>
      <c r="S213" s="298">
        <f t="shared" ref="S213" si="180">SUM(S212)</f>
        <v>0</v>
      </c>
      <c r="T213" s="298">
        <f t="shared" ref="T213" si="181">SUM(T212)</f>
        <v>0</v>
      </c>
      <c r="U213" s="298">
        <f>SUM(U211:U212)</f>
        <v>865000</v>
      </c>
      <c r="V213" s="298">
        <f t="shared" ref="V213" si="182">SUM(V212)</f>
        <v>0</v>
      </c>
      <c r="W213" s="298"/>
      <c r="X213" s="298">
        <f>SUM(X211:X212)</f>
        <v>750000</v>
      </c>
      <c r="Y213" s="298">
        <f t="shared" ref="Y213:AD213" si="183">SUM(Y212)</f>
        <v>0</v>
      </c>
      <c r="Z213" s="298">
        <f t="shared" si="183"/>
        <v>0</v>
      </c>
      <c r="AA213" s="298">
        <f t="shared" si="183"/>
        <v>0</v>
      </c>
      <c r="AB213" s="298">
        <f t="shared" si="183"/>
        <v>0</v>
      </c>
      <c r="AC213" s="298">
        <f t="shared" si="183"/>
        <v>0</v>
      </c>
      <c r="AD213" s="298">
        <f t="shared" si="183"/>
        <v>0</v>
      </c>
      <c r="AE213" s="298">
        <f>SUM(AE211:AE212)</f>
        <v>115000</v>
      </c>
      <c r="AF213" s="298">
        <f t="shared" ref="AF213:AG213" si="184">SUM(AF212)</f>
        <v>0</v>
      </c>
      <c r="AG213" s="298">
        <f t="shared" si="184"/>
        <v>0</v>
      </c>
    </row>
    <row r="214" spans="1:33" s="312" customFormat="1" ht="15" customHeight="1" x14ac:dyDescent="0.25">
      <c r="A214" s="385">
        <v>4123</v>
      </c>
      <c r="B214" s="390" t="s">
        <v>76</v>
      </c>
      <c r="C214" s="296">
        <f>SUM(D214:G214)</f>
        <v>0</v>
      </c>
      <c r="D214" s="298"/>
      <c r="E214" s="298"/>
      <c r="F214" s="298"/>
      <c r="G214" s="298"/>
      <c r="H214" s="296">
        <f>SUM(I214:T214)</f>
        <v>0</v>
      </c>
      <c r="I214" s="298"/>
      <c r="J214" s="298"/>
      <c r="K214" s="298"/>
      <c r="L214" s="298"/>
      <c r="M214" s="298"/>
      <c r="N214" s="298"/>
      <c r="O214" s="298"/>
      <c r="P214" s="298"/>
      <c r="Q214" s="298"/>
      <c r="R214" s="298"/>
      <c r="S214" s="298"/>
      <c r="T214" s="298"/>
      <c r="U214" s="296">
        <f>SUM(V214:AG214)</f>
        <v>0</v>
      </c>
      <c r="V214" s="298"/>
      <c r="W214" s="298"/>
      <c r="X214" s="298"/>
      <c r="Y214" s="298"/>
      <c r="Z214" s="298"/>
      <c r="AA214" s="298"/>
      <c r="AB214" s="298"/>
      <c r="AC214" s="298"/>
      <c r="AD214" s="298"/>
      <c r="AE214" s="298"/>
      <c r="AF214" s="298"/>
      <c r="AG214" s="298"/>
    </row>
    <row r="215" spans="1:33" ht="13.2" x14ac:dyDescent="0.25">
      <c r="A215" s="377">
        <v>4124</v>
      </c>
      <c r="B215" s="382" t="s">
        <v>394</v>
      </c>
      <c r="C215" s="296">
        <f>SUM(D215:G215)</f>
        <v>0</v>
      </c>
      <c r="D215" s="296"/>
      <c r="E215" s="296"/>
      <c r="F215" s="296"/>
      <c r="G215" s="296"/>
      <c r="H215" s="296">
        <f>SUM(I215:T215)</f>
        <v>0</v>
      </c>
      <c r="I215" s="296"/>
      <c r="J215" s="296"/>
      <c r="K215" s="296"/>
      <c r="L215" s="296"/>
      <c r="M215" s="296"/>
      <c r="N215" s="296"/>
      <c r="O215" s="296"/>
      <c r="P215" s="296"/>
      <c r="Q215" s="296"/>
      <c r="R215" s="296"/>
      <c r="S215" s="296"/>
      <c r="T215" s="296"/>
      <c r="U215" s="296">
        <f>SUM(V215:AG215)</f>
        <v>0</v>
      </c>
      <c r="V215" s="296"/>
      <c r="W215" s="296"/>
      <c r="X215" s="296"/>
      <c r="Y215" s="296"/>
      <c r="Z215" s="296"/>
      <c r="AA215" s="296"/>
      <c r="AB215" s="296"/>
      <c r="AC215" s="296"/>
      <c r="AD215" s="296"/>
      <c r="AE215" s="296"/>
      <c r="AF215" s="296"/>
      <c r="AG215" s="296"/>
    </row>
    <row r="216" spans="1:33" s="312" customFormat="1" ht="13.2" x14ac:dyDescent="0.25">
      <c r="A216" s="286">
        <v>412</v>
      </c>
      <c r="B216" s="297"/>
      <c r="C216" s="298">
        <f>SUM(C214:C215)</f>
        <v>0</v>
      </c>
      <c r="D216" s="298">
        <f t="shared" ref="D216:F216" si="185">SUM(D214:D215)</f>
        <v>0</v>
      </c>
      <c r="E216" s="298"/>
      <c r="F216" s="298">
        <f t="shared" si="185"/>
        <v>0</v>
      </c>
      <c r="G216" s="298">
        <f t="shared" ref="G216" si="186">SUM(G215)</f>
        <v>0</v>
      </c>
      <c r="H216" s="298">
        <f>SUM(H214:H215)</f>
        <v>0</v>
      </c>
      <c r="I216" s="298">
        <f t="shared" ref="I216:K216" si="187">SUM(I214:I215)</f>
        <v>0</v>
      </c>
      <c r="J216" s="298"/>
      <c r="K216" s="298">
        <f t="shared" si="187"/>
        <v>0</v>
      </c>
      <c r="L216" s="298">
        <f t="shared" ref="L216:R216" si="188">SUM(L215)</f>
        <v>0</v>
      </c>
      <c r="M216" s="298">
        <f t="shared" si="188"/>
        <v>0</v>
      </c>
      <c r="N216" s="298">
        <f t="shared" si="188"/>
        <v>0</v>
      </c>
      <c r="O216" s="298">
        <f t="shared" si="188"/>
        <v>0</v>
      </c>
      <c r="P216" s="298">
        <f t="shared" si="188"/>
        <v>0</v>
      </c>
      <c r="Q216" s="298">
        <f t="shared" si="188"/>
        <v>0</v>
      </c>
      <c r="R216" s="298">
        <f t="shared" si="188"/>
        <v>0</v>
      </c>
      <c r="S216" s="298">
        <f t="shared" ref="S216:T216" si="189">SUM(S215)</f>
        <v>0</v>
      </c>
      <c r="T216" s="298">
        <f t="shared" si="189"/>
        <v>0</v>
      </c>
      <c r="U216" s="298">
        <f>SUM(U214:U215)</f>
        <v>0</v>
      </c>
      <c r="V216" s="298">
        <f t="shared" ref="V216:X216" si="190">SUM(V214:V215)</f>
        <v>0</v>
      </c>
      <c r="W216" s="298"/>
      <c r="X216" s="298">
        <f t="shared" si="190"/>
        <v>0</v>
      </c>
      <c r="Y216" s="298">
        <f t="shared" ref="Y216:AE216" si="191">SUM(Y215)</f>
        <v>0</v>
      </c>
      <c r="Z216" s="298">
        <f t="shared" si="191"/>
        <v>0</v>
      </c>
      <c r="AA216" s="298">
        <f t="shared" si="191"/>
        <v>0</v>
      </c>
      <c r="AB216" s="298">
        <f t="shared" si="191"/>
        <v>0</v>
      </c>
      <c r="AC216" s="298">
        <f t="shared" si="191"/>
        <v>0</v>
      </c>
      <c r="AD216" s="298">
        <f t="shared" si="191"/>
        <v>0</v>
      </c>
      <c r="AE216" s="298">
        <f t="shared" si="191"/>
        <v>0</v>
      </c>
      <c r="AF216" s="298">
        <f t="shared" ref="AF216:AG216" si="192">SUM(AF215)</f>
        <v>0</v>
      </c>
      <c r="AG216" s="298">
        <f t="shared" si="192"/>
        <v>0</v>
      </c>
    </row>
    <row r="217" spans="1:33" ht="26.4" x14ac:dyDescent="0.25">
      <c r="A217" s="295">
        <v>4221</v>
      </c>
      <c r="B217" s="287" t="s">
        <v>404</v>
      </c>
      <c r="C217" s="387">
        <f t="shared" ref="C217:C222" si="193">SUM(D217:G217)</f>
        <v>0</v>
      </c>
      <c r="D217" s="296"/>
      <c r="E217" s="296"/>
      <c r="F217" s="296"/>
      <c r="G217" s="296"/>
      <c r="H217" s="296">
        <f t="shared" ref="H217:H222" si="194">SUM(I217:T217)</f>
        <v>60000</v>
      </c>
      <c r="I217" s="296"/>
      <c r="J217" s="296"/>
      <c r="K217" s="296">
        <v>60000</v>
      </c>
      <c r="L217" s="296"/>
      <c r="M217" s="296"/>
      <c r="N217" s="296"/>
      <c r="O217" s="296"/>
      <c r="P217" s="296"/>
      <c r="Q217" s="296"/>
      <c r="R217" s="296"/>
      <c r="S217" s="296"/>
      <c r="T217" s="296"/>
      <c r="U217" s="296">
        <f t="shared" ref="U217:U222" si="195">SUM(V217:AG217)</f>
        <v>70000</v>
      </c>
      <c r="V217" s="296"/>
      <c r="W217" s="296"/>
      <c r="X217" s="296">
        <v>70000</v>
      </c>
      <c r="Y217" s="296"/>
      <c r="Z217" s="296"/>
      <c r="AA217" s="296"/>
      <c r="AB217" s="296"/>
      <c r="AC217" s="296"/>
      <c r="AD217" s="296"/>
      <c r="AE217" s="296"/>
      <c r="AF217" s="296"/>
      <c r="AG217" s="296"/>
    </row>
    <row r="218" spans="1:33" ht="13.2" x14ac:dyDescent="0.25">
      <c r="A218" s="385">
        <v>4222</v>
      </c>
      <c r="B218" s="390" t="s">
        <v>78</v>
      </c>
      <c r="C218" s="296">
        <f t="shared" si="193"/>
        <v>0</v>
      </c>
      <c r="D218" s="296"/>
      <c r="E218" s="296"/>
      <c r="F218" s="296"/>
      <c r="G218" s="296"/>
      <c r="H218" s="296">
        <f t="shared" si="194"/>
        <v>0</v>
      </c>
      <c r="I218" s="296"/>
      <c r="J218" s="296"/>
      <c r="K218" s="296">
        <v>0</v>
      </c>
      <c r="L218" s="296"/>
      <c r="M218" s="296"/>
      <c r="N218" s="296"/>
      <c r="O218" s="296"/>
      <c r="P218" s="296"/>
      <c r="Q218" s="296"/>
      <c r="R218" s="296"/>
      <c r="S218" s="296"/>
      <c r="T218" s="296"/>
      <c r="U218" s="296">
        <f t="shared" si="195"/>
        <v>0</v>
      </c>
      <c r="V218" s="296"/>
      <c r="W218" s="296"/>
      <c r="X218" s="296"/>
      <c r="Y218" s="296"/>
      <c r="Z218" s="296"/>
      <c r="AA218" s="296"/>
      <c r="AB218" s="296"/>
      <c r="AC218" s="296"/>
      <c r="AD218" s="296"/>
      <c r="AE218" s="296"/>
      <c r="AF218" s="296"/>
      <c r="AG218" s="296"/>
    </row>
    <row r="219" spans="1:33" ht="13.2" x14ac:dyDescent="0.25">
      <c r="A219" s="295">
        <v>4223</v>
      </c>
      <c r="B219" s="287" t="s">
        <v>79</v>
      </c>
      <c r="C219" s="296">
        <f t="shared" si="193"/>
        <v>0</v>
      </c>
      <c r="D219" s="296"/>
      <c r="E219" s="296"/>
      <c r="F219" s="296"/>
      <c r="G219" s="296"/>
      <c r="H219" s="296">
        <f t="shared" si="194"/>
        <v>10000</v>
      </c>
      <c r="I219" s="296"/>
      <c r="J219" s="296"/>
      <c r="K219" s="296">
        <v>10000</v>
      </c>
      <c r="L219" s="296"/>
      <c r="M219" s="296"/>
      <c r="N219" s="296"/>
      <c r="O219" s="296"/>
      <c r="P219" s="296"/>
      <c r="Q219" s="296"/>
      <c r="R219" s="296"/>
      <c r="S219" s="296"/>
      <c r="T219" s="296"/>
      <c r="U219" s="296">
        <f t="shared" si="195"/>
        <v>10000</v>
      </c>
      <c r="V219" s="296"/>
      <c r="W219" s="296"/>
      <c r="X219" s="296">
        <v>10000</v>
      </c>
      <c r="Y219" s="296"/>
      <c r="Z219" s="296"/>
      <c r="AA219" s="296"/>
      <c r="AB219" s="296"/>
      <c r="AC219" s="296"/>
      <c r="AD219" s="296"/>
      <c r="AE219" s="296"/>
      <c r="AF219" s="296"/>
      <c r="AG219" s="296"/>
    </row>
    <row r="220" spans="1:33" ht="13.2" x14ac:dyDescent="0.25">
      <c r="A220" s="295">
        <v>4224</v>
      </c>
      <c r="B220" s="287" t="s">
        <v>80</v>
      </c>
      <c r="C220" s="296">
        <f t="shared" si="193"/>
        <v>0</v>
      </c>
      <c r="D220" s="296"/>
      <c r="E220" s="296"/>
      <c r="F220" s="296"/>
      <c r="G220" s="296"/>
      <c r="H220" s="296">
        <f t="shared" si="194"/>
        <v>710000</v>
      </c>
      <c r="I220" s="296"/>
      <c r="J220" s="296"/>
      <c r="K220" s="296">
        <v>710000</v>
      </c>
      <c r="L220" s="296"/>
      <c r="M220" s="296"/>
      <c r="N220" s="296"/>
      <c r="O220" s="296"/>
      <c r="P220" s="296"/>
      <c r="Q220" s="296"/>
      <c r="R220" s="296"/>
      <c r="S220" s="296"/>
      <c r="T220" s="296"/>
      <c r="U220" s="296">
        <f t="shared" si="195"/>
        <v>740000</v>
      </c>
      <c r="V220" s="296"/>
      <c r="W220" s="296"/>
      <c r="X220" s="296">
        <v>740000</v>
      </c>
      <c r="Y220" s="296"/>
      <c r="Z220" s="296"/>
      <c r="AA220" s="296"/>
      <c r="AB220" s="296"/>
      <c r="AC220" s="296"/>
      <c r="AD220" s="296"/>
      <c r="AE220" s="296"/>
      <c r="AF220" s="296"/>
      <c r="AG220" s="296"/>
    </row>
    <row r="221" spans="1:33" ht="13.2" x14ac:dyDescent="0.25">
      <c r="A221" s="295">
        <v>4225</v>
      </c>
      <c r="B221" s="287" t="s">
        <v>81</v>
      </c>
      <c r="C221" s="296">
        <f t="shared" si="193"/>
        <v>0</v>
      </c>
      <c r="D221" s="296"/>
      <c r="E221" s="296"/>
      <c r="F221" s="296"/>
      <c r="G221" s="296"/>
      <c r="H221" s="296">
        <f t="shared" si="194"/>
        <v>0</v>
      </c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296"/>
      <c r="T221" s="296"/>
      <c r="U221" s="296">
        <f t="shared" si="195"/>
        <v>0</v>
      </c>
      <c r="V221" s="296"/>
      <c r="W221" s="296"/>
      <c r="X221" s="296"/>
      <c r="Y221" s="296"/>
      <c r="Z221" s="296"/>
      <c r="AA221" s="296"/>
      <c r="AB221" s="296"/>
      <c r="AC221" s="296"/>
      <c r="AD221" s="296"/>
      <c r="AE221" s="296"/>
      <c r="AF221" s="296"/>
      <c r="AG221" s="296"/>
    </row>
    <row r="222" spans="1:33" ht="26.4" x14ac:dyDescent="0.25">
      <c r="A222" s="295">
        <v>4227</v>
      </c>
      <c r="B222" s="287" t="s">
        <v>82</v>
      </c>
      <c r="C222" s="296">
        <f t="shared" si="193"/>
        <v>0</v>
      </c>
      <c r="D222" s="296"/>
      <c r="E222" s="296"/>
      <c r="F222" s="296"/>
      <c r="G222" s="296"/>
      <c r="H222" s="296">
        <f t="shared" si="194"/>
        <v>0</v>
      </c>
      <c r="I222" s="296"/>
      <c r="J222" s="296"/>
      <c r="K222" s="296"/>
      <c r="L222" s="296"/>
      <c r="M222" s="296"/>
      <c r="N222" s="296"/>
      <c r="O222" s="296"/>
      <c r="P222" s="296"/>
      <c r="Q222" s="296"/>
      <c r="R222" s="296"/>
      <c r="S222" s="296"/>
      <c r="T222" s="296"/>
      <c r="U222" s="296">
        <f t="shared" si="195"/>
        <v>0</v>
      </c>
      <c r="V222" s="296"/>
      <c r="W222" s="296"/>
      <c r="X222" s="296"/>
      <c r="Y222" s="296"/>
      <c r="Z222" s="296"/>
      <c r="AA222" s="296"/>
      <c r="AB222" s="296"/>
      <c r="AC222" s="296"/>
      <c r="AD222" s="296"/>
      <c r="AE222" s="296"/>
      <c r="AF222" s="296"/>
      <c r="AG222" s="296"/>
    </row>
    <row r="223" spans="1:33" s="312" customFormat="1" ht="13.2" x14ac:dyDescent="0.25">
      <c r="A223" s="286">
        <v>422</v>
      </c>
      <c r="B223" s="297"/>
      <c r="C223" s="298">
        <f>SUM(C217:C222)</f>
        <v>0</v>
      </c>
      <c r="D223" s="298">
        <f t="shared" ref="D223:G223" si="196">SUM(D217:D222)</f>
        <v>0</v>
      </c>
      <c r="E223" s="298"/>
      <c r="F223" s="298">
        <f t="shared" si="196"/>
        <v>0</v>
      </c>
      <c r="G223" s="298">
        <f t="shared" si="196"/>
        <v>0</v>
      </c>
      <c r="H223" s="298">
        <f>SUM(H217:H222)</f>
        <v>780000</v>
      </c>
      <c r="I223" s="298">
        <f t="shared" ref="I223:T223" si="197">SUM(I217:I222)</f>
        <v>0</v>
      </c>
      <c r="J223" s="298"/>
      <c r="K223" s="298">
        <f t="shared" si="197"/>
        <v>780000</v>
      </c>
      <c r="L223" s="298">
        <f t="shared" si="197"/>
        <v>0</v>
      </c>
      <c r="M223" s="298">
        <f t="shared" si="197"/>
        <v>0</v>
      </c>
      <c r="N223" s="298">
        <f t="shared" si="197"/>
        <v>0</v>
      </c>
      <c r="O223" s="298">
        <f t="shared" si="197"/>
        <v>0</v>
      </c>
      <c r="P223" s="298">
        <f t="shared" si="197"/>
        <v>0</v>
      </c>
      <c r="Q223" s="298">
        <f t="shared" si="197"/>
        <v>0</v>
      </c>
      <c r="R223" s="298">
        <f t="shared" si="197"/>
        <v>0</v>
      </c>
      <c r="S223" s="298">
        <f t="shared" si="197"/>
        <v>0</v>
      </c>
      <c r="T223" s="298">
        <f t="shared" si="197"/>
        <v>0</v>
      </c>
      <c r="U223" s="298">
        <f>SUM(U217:U222)</f>
        <v>820000</v>
      </c>
      <c r="V223" s="298">
        <f t="shared" ref="V223:AG223" si="198">SUM(V217:V222)</f>
        <v>0</v>
      </c>
      <c r="W223" s="298"/>
      <c r="X223" s="298">
        <f t="shared" si="198"/>
        <v>820000</v>
      </c>
      <c r="Y223" s="298">
        <f t="shared" si="198"/>
        <v>0</v>
      </c>
      <c r="Z223" s="298">
        <f t="shared" si="198"/>
        <v>0</v>
      </c>
      <c r="AA223" s="298">
        <f t="shared" si="198"/>
        <v>0</v>
      </c>
      <c r="AB223" s="298">
        <f t="shared" si="198"/>
        <v>0</v>
      </c>
      <c r="AC223" s="298">
        <f t="shared" si="198"/>
        <v>0</v>
      </c>
      <c r="AD223" s="298">
        <f t="shared" si="198"/>
        <v>0</v>
      </c>
      <c r="AE223" s="298">
        <f t="shared" si="198"/>
        <v>0</v>
      </c>
      <c r="AF223" s="298">
        <f t="shared" si="198"/>
        <v>0</v>
      </c>
      <c r="AG223" s="298">
        <f t="shared" si="198"/>
        <v>0</v>
      </c>
    </row>
    <row r="224" spans="1:33" ht="13.2" x14ac:dyDescent="0.25">
      <c r="A224" s="295">
        <v>4231</v>
      </c>
      <c r="B224" s="287" t="s">
        <v>83</v>
      </c>
      <c r="C224" s="296">
        <f>SUM(D224:G224)</f>
        <v>0</v>
      </c>
      <c r="D224" s="296"/>
      <c r="E224" s="296"/>
      <c r="F224" s="296"/>
      <c r="G224" s="296"/>
      <c r="H224" s="296">
        <f>SUM(I224:T224)</f>
        <v>0</v>
      </c>
      <c r="I224" s="296"/>
      <c r="J224" s="296"/>
      <c r="K224" s="296"/>
      <c r="L224" s="296"/>
      <c r="M224" s="296"/>
      <c r="N224" s="296"/>
      <c r="O224" s="296"/>
      <c r="P224" s="296"/>
      <c r="Q224" s="296"/>
      <c r="R224" s="296"/>
      <c r="S224" s="296"/>
      <c r="T224" s="296"/>
      <c r="U224" s="296">
        <f>SUM(V224:AG224)</f>
        <v>0</v>
      </c>
      <c r="V224" s="296"/>
      <c r="W224" s="296"/>
      <c r="X224" s="296">
        <v>0</v>
      </c>
      <c r="Y224" s="296"/>
      <c r="Z224" s="296"/>
      <c r="AA224" s="296"/>
      <c r="AB224" s="296"/>
      <c r="AC224" s="296"/>
      <c r="AD224" s="296"/>
      <c r="AE224" s="296"/>
      <c r="AF224" s="296"/>
      <c r="AG224" s="296"/>
    </row>
    <row r="225" spans="1:33" s="312" customFormat="1" ht="13.2" x14ac:dyDescent="0.25">
      <c r="A225" s="286">
        <v>423</v>
      </c>
      <c r="B225" s="297"/>
      <c r="C225" s="298">
        <f>SUM(C224)</f>
        <v>0</v>
      </c>
      <c r="D225" s="298">
        <f t="shared" ref="D225:G225" si="199">SUM(D224)</f>
        <v>0</v>
      </c>
      <c r="E225" s="298"/>
      <c r="F225" s="298">
        <f t="shared" si="199"/>
        <v>0</v>
      </c>
      <c r="G225" s="298">
        <f t="shared" si="199"/>
        <v>0</v>
      </c>
      <c r="H225" s="298">
        <f>SUM(H224)</f>
        <v>0</v>
      </c>
      <c r="I225" s="298">
        <f t="shared" ref="I225:T225" si="200">SUM(I224)</f>
        <v>0</v>
      </c>
      <c r="J225" s="298"/>
      <c r="K225" s="298">
        <f t="shared" si="200"/>
        <v>0</v>
      </c>
      <c r="L225" s="298">
        <f t="shared" si="200"/>
        <v>0</v>
      </c>
      <c r="M225" s="298">
        <f t="shared" si="200"/>
        <v>0</v>
      </c>
      <c r="N225" s="298">
        <f t="shared" si="200"/>
        <v>0</v>
      </c>
      <c r="O225" s="298">
        <f t="shared" si="200"/>
        <v>0</v>
      </c>
      <c r="P225" s="298">
        <f t="shared" si="200"/>
        <v>0</v>
      </c>
      <c r="Q225" s="298">
        <f t="shared" si="200"/>
        <v>0</v>
      </c>
      <c r="R225" s="298">
        <f t="shared" si="200"/>
        <v>0</v>
      </c>
      <c r="S225" s="298">
        <f t="shared" si="200"/>
        <v>0</v>
      </c>
      <c r="T225" s="298">
        <f t="shared" si="200"/>
        <v>0</v>
      </c>
      <c r="U225" s="298">
        <f>SUM(U224)</f>
        <v>0</v>
      </c>
      <c r="V225" s="298">
        <f t="shared" ref="V225:AG225" si="201">SUM(V224)</f>
        <v>0</v>
      </c>
      <c r="W225" s="298"/>
      <c r="X225" s="298">
        <f t="shared" si="201"/>
        <v>0</v>
      </c>
      <c r="Y225" s="298">
        <f t="shared" si="201"/>
        <v>0</v>
      </c>
      <c r="Z225" s="298">
        <f t="shared" si="201"/>
        <v>0</v>
      </c>
      <c r="AA225" s="298">
        <f t="shared" si="201"/>
        <v>0</v>
      </c>
      <c r="AB225" s="298">
        <f t="shared" si="201"/>
        <v>0</v>
      </c>
      <c r="AC225" s="298">
        <f t="shared" si="201"/>
        <v>0</v>
      </c>
      <c r="AD225" s="298">
        <f t="shared" si="201"/>
        <v>0</v>
      </c>
      <c r="AE225" s="298">
        <f t="shared" si="201"/>
        <v>0</v>
      </c>
      <c r="AF225" s="298">
        <f t="shared" si="201"/>
        <v>0</v>
      </c>
      <c r="AG225" s="298">
        <f t="shared" si="201"/>
        <v>0</v>
      </c>
    </row>
    <row r="226" spans="1:33" ht="13.2" x14ac:dyDescent="0.25">
      <c r="A226" s="295">
        <v>4262</v>
      </c>
      <c r="B226" s="287" t="s">
        <v>84</v>
      </c>
      <c r="C226" s="296">
        <f>SUM(D226:G226)</f>
        <v>0</v>
      </c>
      <c r="D226" s="296"/>
      <c r="E226" s="296"/>
      <c r="F226" s="296"/>
      <c r="G226" s="296"/>
      <c r="H226" s="296">
        <f>SUM(I226:T226)</f>
        <v>0</v>
      </c>
      <c r="I226" s="296"/>
      <c r="J226" s="296"/>
      <c r="K226" s="296"/>
      <c r="L226" s="296"/>
      <c r="M226" s="296"/>
      <c r="N226" s="296"/>
      <c r="O226" s="296"/>
      <c r="P226" s="296"/>
      <c r="Q226" s="296"/>
      <c r="R226" s="296"/>
      <c r="S226" s="296"/>
      <c r="T226" s="296"/>
      <c r="U226" s="296">
        <f>SUM(V226:AG226)</f>
        <v>0</v>
      </c>
      <c r="V226" s="296"/>
      <c r="W226" s="296"/>
      <c r="X226" s="296"/>
      <c r="Y226" s="296"/>
      <c r="Z226" s="296"/>
      <c r="AA226" s="296"/>
      <c r="AB226" s="296"/>
      <c r="AC226" s="296"/>
      <c r="AD226" s="296"/>
      <c r="AE226" s="296"/>
      <c r="AF226" s="296"/>
      <c r="AG226" s="296"/>
    </row>
    <row r="227" spans="1:33" ht="13.2" x14ac:dyDescent="0.25">
      <c r="A227" s="295">
        <v>4264</v>
      </c>
      <c r="B227" s="287" t="s">
        <v>85</v>
      </c>
      <c r="C227" s="296">
        <f>SUM(D227:G227)</f>
        <v>0</v>
      </c>
      <c r="D227" s="296"/>
      <c r="E227" s="296"/>
      <c r="F227" s="296"/>
      <c r="G227" s="296"/>
      <c r="H227" s="296">
        <f>SUM(I227:T227)</f>
        <v>0</v>
      </c>
      <c r="I227" s="296"/>
      <c r="J227" s="296"/>
      <c r="K227" s="296"/>
      <c r="L227" s="296"/>
      <c r="M227" s="296"/>
      <c r="N227" s="296"/>
      <c r="O227" s="296"/>
      <c r="P227" s="296"/>
      <c r="Q227" s="296"/>
      <c r="R227" s="296"/>
      <c r="S227" s="296"/>
      <c r="T227" s="296"/>
      <c r="U227" s="296">
        <f>SUM(V227:AG227)</f>
        <v>0</v>
      </c>
      <c r="V227" s="296"/>
      <c r="W227" s="296"/>
      <c r="X227" s="296"/>
      <c r="Y227" s="296"/>
      <c r="Z227" s="296"/>
      <c r="AA227" s="296"/>
      <c r="AB227" s="296"/>
      <c r="AC227" s="296"/>
      <c r="AD227" s="296"/>
      <c r="AE227" s="296"/>
      <c r="AF227" s="296"/>
      <c r="AG227" s="296"/>
    </row>
    <row r="228" spans="1:33" s="312" customFormat="1" ht="13.2" x14ac:dyDescent="0.25">
      <c r="A228" s="286">
        <v>426</v>
      </c>
      <c r="B228" s="297"/>
      <c r="C228" s="298">
        <f>SUM(C226:C227)</f>
        <v>0</v>
      </c>
      <c r="D228" s="298">
        <f t="shared" ref="D228:G228" si="202">SUM(D226:D227)</f>
        <v>0</v>
      </c>
      <c r="E228" s="298"/>
      <c r="F228" s="298">
        <f t="shared" si="202"/>
        <v>0</v>
      </c>
      <c r="G228" s="298">
        <f t="shared" si="202"/>
        <v>0</v>
      </c>
      <c r="H228" s="298">
        <f>SUM(H226:H227)</f>
        <v>0</v>
      </c>
      <c r="I228" s="298">
        <f t="shared" ref="I228:T228" si="203">SUM(I226:I227)</f>
        <v>0</v>
      </c>
      <c r="J228" s="298"/>
      <c r="K228" s="298">
        <f t="shared" si="203"/>
        <v>0</v>
      </c>
      <c r="L228" s="298">
        <f t="shared" si="203"/>
        <v>0</v>
      </c>
      <c r="M228" s="298">
        <f t="shared" si="203"/>
        <v>0</v>
      </c>
      <c r="N228" s="298">
        <f t="shared" si="203"/>
        <v>0</v>
      </c>
      <c r="O228" s="298">
        <f t="shared" si="203"/>
        <v>0</v>
      </c>
      <c r="P228" s="298">
        <f t="shared" si="203"/>
        <v>0</v>
      </c>
      <c r="Q228" s="298">
        <f t="shared" si="203"/>
        <v>0</v>
      </c>
      <c r="R228" s="298">
        <f t="shared" si="203"/>
        <v>0</v>
      </c>
      <c r="S228" s="298">
        <f t="shared" si="203"/>
        <v>0</v>
      </c>
      <c r="T228" s="298">
        <f t="shared" si="203"/>
        <v>0</v>
      </c>
      <c r="U228" s="298">
        <f>SUM(U226:U227)</f>
        <v>0</v>
      </c>
      <c r="V228" s="298">
        <f t="shared" ref="V228:AG228" si="204">SUM(V226:V227)</f>
        <v>0</v>
      </c>
      <c r="W228" s="298"/>
      <c r="X228" s="298">
        <f t="shared" si="204"/>
        <v>0</v>
      </c>
      <c r="Y228" s="298">
        <f t="shared" si="204"/>
        <v>0</v>
      </c>
      <c r="Z228" s="298">
        <f t="shared" si="204"/>
        <v>0</v>
      </c>
      <c r="AA228" s="298">
        <f t="shared" si="204"/>
        <v>0</v>
      </c>
      <c r="AB228" s="298">
        <f t="shared" si="204"/>
        <v>0</v>
      </c>
      <c r="AC228" s="298">
        <f t="shared" si="204"/>
        <v>0</v>
      </c>
      <c r="AD228" s="298">
        <f t="shared" si="204"/>
        <v>0</v>
      </c>
      <c r="AE228" s="298">
        <f t="shared" si="204"/>
        <v>0</v>
      </c>
      <c r="AF228" s="298">
        <f t="shared" si="204"/>
        <v>0</v>
      </c>
      <c r="AG228" s="298">
        <f t="shared" si="204"/>
        <v>0</v>
      </c>
    </row>
    <row r="229" spans="1:33" s="312" customFormat="1" ht="13.2" x14ac:dyDescent="0.25">
      <c r="A229" s="295">
        <v>4511</v>
      </c>
      <c r="B229" s="287" t="s">
        <v>86</v>
      </c>
      <c r="C229" s="296">
        <f>SUM(D229:G229)</f>
        <v>0</v>
      </c>
      <c r="D229" s="296"/>
      <c r="E229" s="296"/>
      <c r="F229" s="296"/>
      <c r="G229" s="296"/>
      <c r="H229" s="296">
        <f>SUM(I229:T229)</f>
        <v>0</v>
      </c>
      <c r="I229" s="296"/>
      <c r="J229" s="296"/>
      <c r="K229" s="296"/>
      <c r="L229" s="296"/>
      <c r="M229" s="296"/>
      <c r="N229" s="296"/>
      <c r="O229" s="296"/>
      <c r="P229" s="296"/>
      <c r="Q229" s="296"/>
      <c r="R229" s="296"/>
      <c r="S229" s="296"/>
      <c r="T229" s="296"/>
      <c r="U229" s="296">
        <f>SUM(V229:AG229)</f>
        <v>0</v>
      </c>
      <c r="V229" s="296"/>
      <c r="W229" s="296"/>
      <c r="X229" s="296"/>
      <c r="Y229" s="296"/>
      <c r="Z229" s="296"/>
      <c r="AA229" s="296"/>
      <c r="AB229" s="296"/>
      <c r="AC229" s="296"/>
      <c r="AD229" s="296"/>
      <c r="AE229" s="296"/>
      <c r="AF229" s="296"/>
      <c r="AG229" s="296"/>
    </row>
    <row r="230" spans="1:33" s="312" customFormat="1" ht="13.2" x14ac:dyDescent="0.25">
      <c r="A230" s="286">
        <v>451</v>
      </c>
      <c r="B230" s="297"/>
      <c r="C230" s="298">
        <f>SUM(C229)</f>
        <v>0</v>
      </c>
      <c r="D230" s="298">
        <f t="shared" ref="D230:G230" si="205">SUM(D229)</f>
        <v>0</v>
      </c>
      <c r="E230" s="298"/>
      <c r="F230" s="298">
        <f t="shared" si="205"/>
        <v>0</v>
      </c>
      <c r="G230" s="298">
        <f t="shared" si="205"/>
        <v>0</v>
      </c>
      <c r="H230" s="298">
        <f>SUM(H229)</f>
        <v>0</v>
      </c>
      <c r="I230" s="298">
        <f t="shared" ref="I230:T230" si="206">SUM(I229)</f>
        <v>0</v>
      </c>
      <c r="J230" s="298"/>
      <c r="K230" s="298">
        <f t="shared" si="206"/>
        <v>0</v>
      </c>
      <c r="L230" s="298">
        <f t="shared" si="206"/>
        <v>0</v>
      </c>
      <c r="M230" s="298">
        <f t="shared" si="206"/>
        <v>0</v>
      </c>
      <c r="N230" s="298">
        <f t="shared" si="206"/>
        <v>0</v>
      </c>
      <c r="O230" s="298">
        <f t="shared" si="206"/>
        <v>0</v>
      </c>
      <c r="P230" s="298">
        <f t="shared" si="206"/>
        <v>0</v>
      </c>
      <c r="Q230" s="298">
        <f t="shared" si="206"/>
        <v>0</v>
      </c>
      <c r="R230" s="298">
        <f t="shared" si="206"/>
        <v>0</v>
      </c>
      <c r="S230" s="298">
        <f t="shared" si="206"/>
        <v>0</v>
      </c>
      <c r="T230" s="298">
        <f t="shared" si="206"/>
        <v>0</v>
      </c>
      <c r="U230" s="298">
        <f>SUM(U229)</f>
        <v>0</v>
      </c>
      <c r="V230" s="298">
        <f t="shared" ref="V230:AG230" si="207">SUM(V229)</f>
        <v>0</v>
      </c>
      <c r="W230" s="298"/>
      <c r="X230" s="298">
        <f t="shared" si="207"/>
        <v>0</v>
      </c>
      <c r="Y230" s="298">
        <f t="shared" si="207"/>
        <v>0</v>
      </c>
      <c r="Z230" s="298">
        <f t="shared" si="207"/>
        <v>0</v>
      </c>
      <c r="AA230" s="298">
        <f t="shared" si="207"/>
        <v>0</v>
      </c>
      <c r="AB230" s="298">
        <f t="shared" si="207"/>
        <v>0</v>
      </c>
      <c r="AC230" s="298">
        <f t="shared" si="207"/>
        <v>0</v>
      </c>
      <c r="AD230" s="298">
        <f t="shared" si="207"/>
        <v>0</v>
      </c>
      <c r="AE230" s="298">
        <f t="shared" si="207"/>
        <v>0</v>
      </c>
      <c r="AF230" s="298">
        <f t="shared" si="207"/>
        <v>0</v>
      </c>
      <c r="AG230" s="298">
        <f t="shared" si="207"/>
        <v>0</v>
      </c>
    </row>
    <row r="231" spans="1:33" ht="26.4" x14ac:dyDescent="0.25">
      <c r="A231" s="295">
        <v>4531</v>
      </c>
      <c r="B231" s="287" t="s">
        <v>393</v>
      </c>
      <c r="C231" s="298">
        <f>SUM(D231:G231)</f>
        <v>0</v>
      </c>
      <c r="D231" s="296"/>
      <c r="E231" s="296"/>
      <c r="F231" s="296"/>
      <c r="G231" s="296"/>
      <c r="H231" s="298">
        <f>SUM(I231:T231)</f>
        <v>0</v>
      </c>
      <c r="I231" s="296"/>
      <c r="J231" s="296"/>
      <c r="K231" s="296"/>
      <c r="L231" s="296"/>
      <c r="M231" s="296"/>
      <c r="N231" s="296"/>
      <c r="O231" s="296"/>
      <c r="P231" s="296"/>
      <c r="Q231" s="296"/>
      <c r="R231" s="296"/>
      <c r="S231" s="296"/>
      <c r="T231" s="296"/>
      <c r="U231" s="298">
        <f>SUM(V231:AG231)</f>
        <v>0</v>
      </c>
      <c r="V231" s="296"/>
      <c r="W231" s="296"/>
      <c r="X231" s="296"/>
      <c r="Y231" s="296"/>
      <c r="Z231" s="296"/>
      <c r="AA231" s="296"/>
      <c r="AB231" s="296"/>
      <c r="AC231" s="296"/>
      <c r="AD231" s="296"/>
      <c r="AE231" s="296"/>
      <c r="AF231" s="296"/>
      <c r="AG231" s="296"/>
    </row>
    <row r="232" spans="1:33" s="312" customFormat="1" ht="13.2" x14ac:dyDescent="0.25">
      <c r="A232" s="286">
        <v>453</v>
      </c>
      <c r="B232" s="297"/>
      <c r="C232" s="298">
        <f>SUM(D232:G232)</f>
        <v>0</v>
      </c>
      <c r="D232" s="298">
        <f t="shared" ref="D232:G232" si="208">SUM(D229)</f>
        <v>0</v>
      </c>
      <c r="E232" s="298"/>
      <c r="F232" s="298">
        <f t="shared" si="208"/>
        <v>0</v>
      </c>
      <c r="G232" s="298">
        <f t="shared" si="208"/>
        <v>0</v>
      </c>
      <c r="H232" s="298">
        <f>SUM(I232:T232)</f>
        <v>0</v>
      </c>
      <c r="I232" s="298">
        <f t="shared" ref="I232:S232" si="209">SUM(I229)</f>
        <v>0</v>
      </c>
      <c r="J232" s="298"/>
      <c r="K232" s="298">
        <f t="shared" si="209"/>
        <v>0</v>
      </c>
      <c r="L232" s="298">
        <f t="shared" si="209"/>
        <v>0</v>
      </c>
      <c r="M232" s="298">
        <f t="shared" si="209"/>
        <v>0</v>
      </c>
      <c r="N232" s="298">
        <f t="shared" si="209"/>
        <v>0</v>
      </c>
      <c r="O232" s="298">
        <f t="shared" si="209"/>
        <v>0</v>
      </c>
      <c r="P232" s="298">
        <f t="shared" si="209"/>
        <v>0</v>
      </c>
      <c r="Q232" s="298">
        <f t="shared" si="209"/>
        <v>0</v>
      </c>
      <c r="R232" s="298">
        <f t="shared" si="209"/>
        <v>0</v>
      </c>
      <c r="S232" s="298">
        <f t="shared" si="209"/>
        <v>0</v>
      </c>
      <c r="T232" s="298">
        <f>SUM(T231)</f>
        <v>0</v>
      </c>
      <c r="U232" s="298">
        <f>SUM(V232:AG232)</f>
        <v>0</v>
      </c>
      <c r="V232" s="298">
        <f t="shared" ref="V232:AF232" si="210">SUM(V229)</f>
        <v>0</v>
      </c>
      <c r="W232" s="298"/>
      <c r="X232" s="298">
        <f t="shared" si="210"/>
        <v>0</v>
      </c>
      <c r="Y232" s="298">
        <f t="shared" si="210"/>
        <v>0</v>
      </c>
      <c r="Z232" s="298">
        <f t="shared" si="210"/>
        <v>0</v>
      </c>
      <c r="AA232" s="298">
        <f t="shared" si="210"/>
        <v>0</v>
      </c>
      <c r="AB232" s="298">
        <f t="shared" si="210"/>
        <v>0</v>
      </c>
      <c r="AC232" s="298">
        <f t="shared" si="210"/>
        <v>0</v>
      </c>
      <c r="AD232" s="298">
        <f t="shared" si="210"/>
        <v>0</v>
      </c>
      <c r="AE232" s="298">
        <f t="shared" si="210"/>
        <v>0</v>
      </c>
      <c r="AF232" s="298">
        <f t="shared" si="210"/>
        <v>0</v>
      </c>
      <c r="AG232" s="298">
        <f>SUM(AG231)</f>
        <v>0</v>
      </c>
    </row>
    <row r="233" spans="1:33" s="269" customFormat="1" ht="13.2" x14ac:dyDescent="0.25">
      <c r="A233" s="292" t="s">
        <v>74</v>
      </c>
      <c r="B233" s="293" t="s">
        <v>88</v>
      </c>
      <c r="C233" s="294">
        <f>SUM(D233:G233)</f>
        <v>0</v>
      </c>
      <c r="D233" s="300">
        <f t="shared" ref="D233:G233" si="211">D235</f>
        <v>0</v>
      </c>
      <c r="E233" s="300"/>
      <c r="F233" s="300">
        <f t="shared" si="211"/>
        <v>0</v>
      </c>
      <c r="G233" s="300">
        <f t="shared" si="211"/>
        <v>0</v>
      </c>
      <c r="H233" s="294">
        <f>SUM(I233:R233)</f>
        <v>2040000</v>
      </c>
      <c r="I233" s="300">
        <f t="shared" ref="I233:T233" si="212">I235</f>
        <v>0</v>
      </c>
      <c r="J233" s="300"/>
      <c r="K233" s="300">
        <f t="shared" si="212"/>
        <v>2040000</v>
      </c>
      <c r="L233" s="300">
        <f t="shared" si="212"/>
        <v>0</v>
      </c>
      <c r="M233" s="300">
        <f t="shared" si="212"/>
        <v>0</v>
      </c>
      <c r="N233" s="300">
        <f t="shared" si="212"/>
        <v>0</v>
      </c>
      <c r="O233" s="300">
        <f t="shared" si="212"/>
        <v>0</v>
      </c>
      <c r="P233" s="300">
        <f t="shared" si="212"/>
        <v>0</v>
      </c>
      <c r="Q233" s="300">
        <f t="shared" si="212"/>
        <v>0</v>
      </c>
      <c r="R233" s="300">
        <f t="shared" si="212"/>
        <v>0</v>
      </c>
      <c r="S233" s="300">
        <f t="shared" si="212"/>
        <v>0</v>
      </c>
      <c r="T233" s="300">
        <f t="shared" si="212"/>
        <v>0</v>
      </c>
      <c r="U233" s="294">
        <f>SUM(V233:AE233)</f>
        <v>1960000</v>
      </c>
      <c r="V233" s="300">
        <f t="shared" ref="V233:AG233" si="213">V235</f>
        <v>0</v>
      </c>
      <c r="W233" s="300"/>
      <c r="X233" s="300">
        <f t="shared" si="213"/>
        <v>1960000</v>
      </c>
      <c r="Y233" s="300">
        <f t="shared" si="213"/>
        <v>0</v>
      </c>
      <c r="Z233" s="300">
        <f t="shared" si="213"/>
        <v>0</v>
      </c>
      <c r="AA233" s="300">
        <f t="shared" si="213"/>
        <v>0</v>
      </c>
      <c r="AB233" s="300">
        <f t="shared" si="213"/>
        <v>0</v>
      </c>
      <c r="AC233" s="300">
        <f t="shared" si="213"/>
        <v>0</v>
      </c>
      <c r="AD233" s="300">
        <f t="shared" si="213"/>
        <v>0</v>
      </c>
      <c r="AE233" s="300">
        <f t="shared" si="213"/>
        <v>0</v>
      </c>
      <c r="AF233" s="300">
        <f t="shared" si="213"/>
        <v>0</v>
      </c>
      <c r="AG233" s="300">
        <f t="shared" si="213"/>
        <v>0</v>
      </c>
    </row>
    <row r="234" spans="1:33" ht="26.4" x14ac:dyDescent="0.25">
      <c r="A234" s="313">
        <v>4231</v>
      </c>
      <c r="B234" s="314" t="s">
        <v>89</v>
      </c>
      <c r="C234" s="315">
        <f>SUM(D234:G234)</f>
        <v>0</v>
      </c>
      <c r="D234" s="316"/>
      <c r="E234" s="316"/>
      <c r="F234" s="316"/>
      <c r="G234" s="316"/>
      <c r="H234" s="315">
        <f>SUM(I234:R234)</f>
        <v>2040000</v>
      </c>
      <c r="I234" s="316"/>
      <c r="J234" s="316"/>
      <c r="K234" s="316">
        <v>2040000</v>
      </c>
      <c r="L234" s="316"/>
      <c r="M234" s="316"/>
      <c r="N234" s="316"/>
      <c r="O234" s="316"/>
      <c r="P234" s="316"/>
      <c r="Q234" s="316"/>
      <c r="R234" s="316"/>
      <c r="S234" s="316"/>
      <c r="T234" s="316"/>
      <c r="U234" s="315">
        <f>SUM(V234:AE234)</f>
        <v>1960000</v>
      </c>
      <c r="V234" s="316"/>
      <c r="W234" s="316"/>
      <c r="X234" s="316">
        <v>1960000</v>
      </c>
      <c r="Y234" s="316"/>
      <c r="Z234" s="316"/>
      <c r="AA234" s="316"/>
      <c r="AB234" s="316"/>
      <c r="AC234" s="316"/>
      <c r="AD234" s="316"/>
      <c r="AE234" s="316"/>
      <c r="AF234" s="316"/>
      <c r="AG234" s="316"/>
    </row>
    <row r="235" spans="1:33" ht="13.8" thickBot="1" x14ac:dyDescent="0.3">
      <c r="A235" s="317">
        <v>423</v>
      </c>
      <c r="B235" s="318"/>
      <c r="C235" s="319">
        <f>SUM(C234)</f>
        <v>0</v>
      </c>
      <c r="D235" s="319">
        <f t="shared" ref="D235:G235" si="214">SUM(D234)</f>
        <v>0</v>
      </c>
      <c r="E235" s="319"/>
      <c r="F235" s="320">
        <f t="shared" si="214"/>
        <v>0</v>
      </c>
      <c r="G235" s="320">
        <f t="shared" si="214"/>
        <v>0</v>
      </c>
      <c r="H235" s="319">
        <f>SUM(H234)</f>
        <v>2040000</v>
      </c>
      <c r="I235" s="319">
        <f t="shared" ref="I235:S235" si="215">SUM(I234)</f>
        <v>0</v>
      </c>
      <c r="J235" s="319"/>
      <c r="K235" s="320">
        <f t="shared" si="215"/>
        <v>2040000</v>
      </c>
      <c r="L235" s="320">
        <f t="shared" si="215"/>
        <v>0</v>
      </c>
      <c r="M235" s="320">
        <f t="shared" si="215"/>
        <v>0</v>
      </c>
      <c r="N235" s="320">
        <f t="shared" si="215"/>
        <v>0</v>
      </c>
      <c r="O235" s="320">
        <f t="shared" si="215"/>
        <v>0</v>
      </c>
      <c r="P235" s="320">
        <f t="shared" si="215"/>
        <v>0</v>
      </c>
      <c r="Q235" s="320">
        <f t="shared" si="215"/>
        <v>0</v>
      </c>
      <c r="R235" s="320">
        <f t="shared" si="215"/>
        <v>0</v>
      </c>
      <c r="S235" s="320">
        <f t="shared" si="215"/>
        <v>0</v>
      </c>
      <c r="T235" s="320"/>
      <c r="U235" s="319">
        <f>SUM(U234)</f>
        <v>1960000</v>
      </c>
      <c r="V235" s="319">
        <f t="shared" ref="V235:AF235" si="216">SUM(V234)</f>
        <v>0</v>
      </c>
      <c r="W235" s="319"/>
      <c r="X235" s="320">
        <f t="shared" si="216"/>
        <v>1960000</v>
      </c>
      <c r="Y235" s="320">
        <f t="shared" si="216"/>
        <v>0</v>
      </c>
      <c r="Z235" s="320">
        <f t="shared" si="216"/>
        <v>0</v>
      </c>
      <c r="AA235" s="320">
        <f t="shared" si="216"/>
        <v>0</v>
      </c>
      <c r="AB235" s="320">
        <f t="shared" si="216"/>
        <v>0</v>
      </c>
      <c r="AC235" s="320">
        <f t="shared" si="216"/>
        <v>0</v>
      </c>
      <c r="AD235" s="320">
        <f t="shared" si="216"/>
        <v>0</v>
      </c>
      <c r="AE235" s="320">
        <f t="shared" si="216"/>
        <v>0</v>
      </c>
      <c r="AF235" s="320">
        <f t="shared" si="216"/>
        <v>0</v>
      </c>
      <c r="AG235" s="320"/>
    </row>
    <row r="236" spans="1:33" ht="13.8" thickBot="1" x14ac:dyDescent="0.3">
      <c r="A236" s="321"/>
      <c r="B236" s="322" t="s">
        <v>90</v>
      </c>
      <c r="C236" s="323">
        <f>C7+C150+C205</f>
        <v>60000</v>
      </c>
      <c r="D236" s="324">
        <f>D7+D150+D205+D233</f>
        <v>0</v>
      </c>
      <c r="E236" s="324">
        <f>E7+E150+E205+E233</f>
        <v>60000</v>
      </c>
      <c r="F236" s="323">
        <f t="shared" ref="F236:G236" si="217">F7+F150+F205</f>
        <v>0</v>
      </c>
      <c r="G236" s="323">
        <f t="shared" si="217"/>
        <v>0</v>
      </c>
      <c r="H236" s="324">
        <f>H7+H150+H205</f>
        <v>61180969</v>
      </c>
      <c r="I236" s="324">
        <f>I7+I150+I205+I233</f>
        <v>1430000</v>
      </c>
      <c r="J236" s="324">
        <f>J7+J150+J205+J233</f>
        <v>1700000</v>
      </c>
      <c r="K236" s="323">
        <f>K7+K150+K205</f>
        <v>4000000</v>
      </c>
      <c r="L236" s="323">
        <f>L7+L150+L205</f>
        <v>300000</v>
      </c>
      <c r="M236" s="323">
        <f>M7+M150+M205</f>
        <v>0</v>
      </c>
      <c r="N236" s="324">
        <f>N7+N150+N205+N233</f>
        <v>4350000</v>
      </c>
      <c r="O236" s="324">
        <f>O7+O150+O205+O233</f>
        <v>47555364</v>
      </c>
      <c r="P236" s="324">
        <f>P7+P150+P205+P233</f>
        <v>1730605</v>
      </c>
      <c r="Q236" s="323">
        <f>Q7+Q150+Q205</f>
        <v>0</v>
      </c>
      <c r="R236" s="323">
        <f>R7+R150+R205</f>
        <v>115000</v>
      </c>
      <c r="S236" s="323">
        <f>S7+S150+S205</f>
        <v>0</v>
      </c>
      <c r="T236" s="323">
        <f>T7+T150+T205</f>
        <v>0</v>
      </c>
      <c r="U236" s="324">
        <f>U7+U150+U205</f>
        <v>61414476</v>
      </c>
      <c r="V236" s="324">
        <f>V7+V150+V205+V233</f>
        <v>2500000</v>
      </c>
      <c r="W236" s="324">
        <f>W7+W150+W205+W233</f>
        <v>1700000</v>
      </c>
      <c r="X236" s="323">
        <f>X7+X150+X205</f>
        <v>4000000</v>
      </c>
      <c r="Y236" s="323">
        <f>Y7+Y150+Y205</f>
        <v>300000</v>
      </c>
      <c r="Z236" s="323">
        <f>Z7+Z150+Z205</f>
        <v>0</v>
      </c>
      <c r="AA236" s="323">
        <f>AA7+AA150+AA205</f>
        <v>3510000</v>
      </c>
      <c r="AB236" s="323">
        <f>AB7+AB150+AB205</f>
        <v>47555364</v>
      </c>
      <c r="AC236" s="323">
        <f>AC7+AC150+AC205+AC233</f>
        <v>1734112</v>
      </c>
      <c r="AD236" s="323">
        <f>AD7+AD150+AD205</f>
        <v>0</v>
      </c>
      <c r="AE236" s="323">
        <f>AE7+AE150+AE205</f>
        <v>115000</v>
      </c>
      <c r="AF236" s="323">
        <f>AF7+AF150+AF205</f>
        <v>0</v>
      </c>
      <c r="AG236" s="323">
        <f>AG7+AG150+AG205</f>
        <v>0</v>
      </c>
    </row>
    <row r="237" spans="1:33" x14ac:dyDescent="0.25">
      <c r="B237" s="326"/>
      <c r="C237" s="327"/>
    </row>
    <row r="238" spans="1:33" x14ac:dyDescent="0.25">
      <c r="B238" s="359"/>
      <c r="C238" s="363">
        <f>SUM(D236:G236)</f>
        <v>60000</v>
      </c>
      <c r="E238" s="329">
        <f>SUM(D236:G236)</f>
        <v>60000</v>
      </c>
      <c r="H238" s="329">
        <f>SUM(I236:T236)</f>
        <v>61180969</v>
      </c>
      <c r="T238" s="329"/>
      <c r="U238" s="329">
        <f>SUM(W236:AG236)</f>
        <v>58914476</v>
      </c>
    </row>
    <row r="239" spans="1:33" x14ac:dyDescent="0.25">
      <c r="E239" s="329"/>
      <c r="H239" s="329">
        <f>H236-H238</f>
        <v>0</v>
      </c>
    </row>
    <row r="240" spans="1:33" x14ac:dyDescent="0.25">
      <c r="C240" s="329"/>
      <c r="H240" s="329"/>
    </row>
  </sheetData>
  <mergeCells count="4">
    <mergeCell ref="A1:T1"/>
    <mergeCell ref="D3:F3"/>
    <mergeCell ref="I3:J3"/>
    <mergeCell ref="V3:W3"/>
  </mergeCells>
  <printOptions horizontalCentered="1"/>
  <pageMargins left="0" right="0" top="0.43307086614173229" bottom="0.19685039370078741" header="0.31496062992125984" footer="0.19685039370078741"/>
  <pageSetup paperSize="9" scale="80" firstPageNumber="3" orientation="landscape" useFirstPageNumber="1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5"/>
  <sheetViews>
    <sheetView topLeftCell="B1" zoomScaleNormal="100" workbookViewId="0">
      <selection activeCell="H8" sqref="H8"/>
    </sheetView>
  </sheetViews>
  <sheetFormatPr defaultColWidth="8.88671875" defaultRowHeight="12.6" x14ac:dyDescent="0.25"/>
  <cols>
    <col min="1" max="1" width="0" style="243" hidden="1"/>
    <col min="2" max="2" width="8.33203125" style="243" customWidth="1"/>
    <col min="3" max="3" width="40.6640625" style="243" customWidth="1"/>
    <col min="4" max="4" width="13.33203125" style="243" customWidth="1"/>
    <col min="5" max="5" width="12.6640625" style="243" customWidth="1"/>
    <col min="6" max="6" width="11.88671875" style="243" customWidth="1"/>
    <col min="7" max="1017" width="11.5546875" style="243"/>
    <col min="1018" max="16384" width="8.88671875" style="243"/>
  </cols>
  <sheetData>
    <row r="1" spans="1:6" ht="13.2" thickBot="1" x14ac:dyDescent="0.3">
      <c r="F1" s="540"/>
    </row>
    <row r="2" spans="1:6" ht="47.1" customHeight="1" thickBot="1" x14ac:dyDescent="0.3">
      <c r="A2" s="244" t="s">
        <v>107</v>
      </c>
      <c r="B2" s="402" t="s">
        <v>108</v>
      </c>
      <c r="C2" s="403" t="s">
        <v>15</v>
      </c>
      <c r="D2" s="404" t="s">
        <v>502</v>
      </c>
      <c r="E2" s="404" t="s">
        <v>516</v>
      </c>
      <c r="F2" s="404" t="s">
        <v>517</v>
      </c>
    </row>
    <row r="3" spans="1:6" s="248" customFormat="1" ht="13.2" x14ac:dyDescent="0.25">
      <c r="A3" s="245">
        <f t="shared" ref="A3:A16" si="0">LEN(B3)</f>
        <v>1</v>
      </c>
      <c r="B3" s="545">
        <v>6</v>
      </c>
      <c r="C3" s="44" t="s">
        <v>112</v>
      </c>
      <c r="D3" s="546">
        <f t="shared" ref="D3" si="1">D4+D41+D59+D65+D75+D86</f>
        <v>74778302</v>
      </c>
      <c r="E3" s="546">
        <f t="shared" ref="E3:F3" si="2">E4+E41+E59+E65+E75+E86</f>
        <v>71148571</v>
      </c>
      <c r="F3" s="546">
        <f t="shared" si="2"/>
        <v>66820390</v>
      </c>
    </row>
    <row r="4" spans="1:6" s="251" customFormat="1" ht="24" x14ac:dyDescent="0.25">
      <c r="A4" s="249">
        <f t="shared" si="0"/>
        <v>2</v>
      </c>
      <c r="B4" s="547">
        <v>63</v>
      </c>
      <c r="C4" s="44" t="s">
        <v>113</v>
      </c>
      <c r="D4" s="546">
        <f t="shared" ref="D4" si="3">D5+D8+D11+D14+D21+D32</f>
        <v>6489752</v>
      </c>
      <c r="E4" s="546">
        <f t="shared" ref="E4:F4" si="4">E5+E8+E11+E14+E21+E32</f>
        <v>5168671</v>
      </c>
      <c r="F4" s="546">
        <f t="shared" si="4"/>
        <v>345490</v>
      </c>
    </row>
    <row r="5" spans="1:6" ht="13.2" x14ac:dyDescent="0.25">
      <c r="A5" s="249">
        <f t="shared" si="0"/>
        <v>3</v>
      </c>
      <c r="B5" s="250">
        <v>631</v>
      </c>
      <c r="C5" s="252" t="s">
        <v>114</v>
      </c>
      <c r="D5" s="253">
        <f t="shared" ref="D5:F6" si="5">D6</f>
        <v>0</v>
      </c>
      <c r="E5" s="253">
        <f t="shared" si="5"/>
        <v>0</v>
      </c>
      <c r="F5" s="253">
        <f t="shared" si="5"/>
        <v>0</v>
      </c>
    </row>
    <row r="6" spans="1:6" s="257" customFormat="1" ht="11.4" x14ac:dyDescent="0.2">
      <c r="A6" s="244">
        <f t="shared" si="0"/>
        <v>4</v>
      </c>
      <c r="B6" s="459">
        <v>6311</v>
      </c>
      <c r="C6" s="461" t="s">
        <v>115</v>
      </c>
      <c r="D6" s="464">
        <f t="shared" si="5"/>
        <v>0</v>
      </c>
      <c r="E6" s="464">
        <f t="shared" si="5"/>
        <v>0</v>
      </c>
      <c r="F6" s="464">
        <f t="shared" si="5"/>
        <v>0</v>
      </c>
    </row>
    <row r="7" spans="1:6" s="262" customFormat="1" ht="11.4" x14ac:dyDescent="0.2">
      <c r="A7" s="258">
        <f t="shared" si="0"/>
        <v>5</v>
      </c>
      <c r="B7" s="460">
        <v>63111</v>
      </c>
      <c r="C7" s="50" t="s">
        <v>116</v>
      </c>
      <c r="D7" s="465"/>
      <c r="E7" s="465"/>
      <c r="F7" s="465"/>
    </row>
    <row r="8" spans="1:6" s="251" customFormat="1" ht="24" x14ac:dyDescent="0.25">
      <c r="A8" s="249">
        <f t="shared" si="0"/>
        <v>3</v>
      </c>
      <c r="B8" s="250">
        <v>632</v>
      </c>
      <c r="C8" s="252" t="s">
        <v>117</v>
      </c>
      <c r="D8" s="253">
        <f t="shared" ref="D8:F8" si="6">D9</f>
        <v>0</v>
      </c>
      <c r="E8" s="253">
        <f t="shared" si="6"/>
        <v>0</v>
      </c>
      <c r="F8" s="253">
        <f t="shared" si="6"/>
        <v>0</v>
      </c>
    </row>
    <row r="9" spans="1:6" s="257" customFormat="1" ht="11.4" x14ac:dyDescent="0.2">
      <c r="A9" s="244">
        <f t="shared" si="0"/>
        <v>4</v>
      </c>
      <c r="B9" s="459">
        <v>6321</v>
      </c>
      <c r="C9" s="461" t="s">
        <v>118</v>
      </c>
      <c r="D9" s="464">
        <f t="shared" ref="D9:F9" si="7">SUM(D10)</f>
        <v>0</v>
      </c>
      <c r="E9" s="464">
        <f t="shared" si="7"/>
        <v>0</v>
      </c>
      <c r="F9" s="464">
        <f t="shared" si="7"/>
        <v>0</v>
      </c>
    </row>
    <row r="10" spans="1:6" s="257" customFormat="1" ht="11.4" x14ac:dyDescent="0.2">
      <c r="A10" s="244"/>
      <c r="B10" s="460">
        <v>63211</v>
      </c>
      <c r="C10" s="461" t="s">
        <v>118</v>
      </c>
      <c r="D10" s="464"/>
      <c r="E10" s="464"/>
      <c r="F10" s="464"/>
    </row>
    <row r="11" spans="1:6" s="257" customFormat="1" ht="13.2" x14ac:dyDescent="0.25">
      <c r="A11" s="244"/>
      <c r="B11" s="250">
        <v>634</v>
      </c>
      <c r="C11" s="252" t="s">
        <v>377</v>
      </c>
      <c r="D11" s="253">
        <f t="shared" ref="D11:F11" si="8">D12</f>
        <v>1860000</v>
      </c>
      <c r="E11" s="253">
        <f t="shared" si="8"/>
        <v>1870000</v>
      </c>
      <c r="F11" s="253">
        <f t="shared" si="8"/>
        <v>0</v>
      </c>
    </row>
    <row r="12" spans="1:6" s="262" customFormat="1" ht="11.4" x14ac:dyDescent="0.2">
      <c r="A12" s="258">
        <f t="shared" si="0"/>
        <v>4</v>
      </c>
      <c r="B12" s="459">
        <v>6341</v>
      </c>
      <c r="C12" s="461" t="s">
        <v>375</v>
      </c>
      <c r="D12" s="464">
        <f>SUM(D13)</f>
        <v>1860000</v>
      </c>
      <c r="E12" s="464">
        <f>SUM(E13)</f>
        <v>1870000</v>
      </c>
      <c r="F12" s="464">
        <f>SUM(F13)</f>
        <v>0</v>
      </c>
    </row>
    <row r="13" spans="1:6" s="262" customFormat="1" ht="11.4" x14ac:dyDescent="0.2">
      <c r="A13" s="258"/>
      <c r="B13" s="460">
        <v>63414</v>
      </c>
      <c r="C13" s="461" t="s">
        <v>376</v>
      </c>
      <c r="D13" s="465">
        <v>1860000</v>
      </c>
      <c r="E13" s="465">
        <v>1870000</v>
      </c>
      <c r="F13" s="465"/>
    </row>
    <row r="14" spans="1:6" s="251" customFormat="1" ht="24" x14ac:dyDescent="0.25">
      <c r="A14" s="249">
        <f t="shared" si="0"/>
        <v>3</v>
      </c>
      <c r="B14" s="250">
        <v>636</v>
      </c>
      <c r="C14" s="252" t="s">
        <v>119</v>
      </c>
      <c r="D14" s="253">
        <f>D15+D18</f>
        <v>3433012</v>
      </c>
      <c r="E14" s="253">
        <f t="shared" ref="E14:F14" si="9">E15+E18</f>
        <v>2279490</v>
      </c>
      <c r="F14" s="253">
        <f t="shared" si="9"/>
        <v>345490</v>
      </c>
    </row>
    <row r="15" spans="1:6" s="257" customFormat="1" ht="22.8" x14ac:dyDescent="0.2">
      <c r="A15" s="459">
        <f t="shared" si="0"/>
        <v>4</v>
      </c>
      <c r="B15" s="459">
        <v>6361</v>
      </c>
      <c r="C15" s="461" t="s">
        <v>120</v>
      </c>
      <c r="D15" s="464">
        <f>SUM(D16:D17)</f>
        <v>3433012</v>
      </c>
      <c r="E15" s="464">
        <f>SUM(E16:E17)</f>
        <v>2279490</v>
      </c>
      <c r="F15" s="464">
        <f>SUM(F16:F17)</f>
        <v>345490</v>
      </c>
    </row>
    <row r="16" spans="1:6" s="262" customFormat="1" ht="22.8" x14ac:dyDescent="0.2">
      <c r="A16" s="460">
        <f t="shared" si="0"/>
        <v>5</v>
      </c>
      <c r="B16" s="460">
        <v>63612</v>
      </c>
      <c r="C16" s="461" t="s">
        <v>121</v>
      </c>
      <c r="D16" s="464">
        <v>3087522</v>
      </c>
      <c r="E16" s="464">
        <v>1934000</v>
      </c>
      <c r="F16" s="464"/>
    </row>
    <row r="17" spans="1:6" s="262" customFormat="1" ht="22.8" x14ac:dyDescent="0.2">
      <c r="A17" s="459"/>
      <c r="B17" s="459">
        <v>63613</v>
      </c>
      <c r="C17" s="461" t="s">
        <v>122</v>
      </c>
      <c r="D17" s="464">
        <v>345490</v>
      </c>
      <c r="E17" s="464">
        <v>345490</v>
      </c>
      <c r="F17" s="464">
        <v>345490</v>
      </c>
    </row>
    <row r="18" spans="1:6" s="257" customFormat="1" ht="22.8" x14ac:dyDescent="0.2">
      <c r="A18" s="460">
        <f t="shared" ref="A18:A49" si="10">LEN(B18)</f>
        <v>4</v>
      </c>
      <c r="B18" s="460">
        <v>6362</v>
      </c>
      <c r="C18" s="461" t="s">
        <v>123</v>
      </c>
      <c r="D18" s="464">
        <f>SUM(D19:D20)</f>
        <v>0</v>
      </c>
      <c r="E18" s="464">
        <f t="shared" ref="E18" si="11">E19+E20</f>
        <v>0</v>
      </c>
      <c r="F18" s="464">
        <f t="shared" ref="F18" si="12">F19+F20</f>
        <v>0</v>
      </c>
    </row>
    <row r="19" spans="1:6" s="262" customFormat="1" ht="22.8" x14ac:dyDescent="0.2">
      <c r="A19" s="459">
        <f t="shared" si="10"/>
        <v>5</v>
      </c>
      <c r="B19" s="459">
        <v>63622</v>
      </c>
      <c r="C19" s="461" t="s">
        <v>124</v>
      </c>
      <c r="D19" s="464"/>
      <c r="E19" s="464"/>
      <c r="F19" s="464"/>
    </row>
    <row r="20" spans="1:6" s="262" customFormat="1" ht="22.8" x14ac:dyDescent="0.2">
      <c r="A20" s="460">
        <f t="shared" si="10"/>
        <v>5</v>
      </c>
      <c r="B20" s="460">
        <v>63623</v>
      </c>
      <c r="C20" s="461" t="s">
        <v>125</v>
      </c>
      <c r="D20" s="464"/>
      <c r="E20" s="464"/>
      <c r="F20" s="464"/>
    </row>
    <row r="21" spans="1:6" ht="13.2" x14ac:dyDescent="0.25">
      <c r="A21" s="258">
        <f t="shared" si="10"/>
        <v>3</v>
      </c>
      <c r="B21" s="250">
        <v>638</v>
      </c>
      <c r="C21" s="252" t="s">
        <v>126</v>
      </c>
      <c r="D21" s="253">
        <f t="shared" ref="D21" si="13">D22+D27</f>
        <v>1196740</v>
      </c>
      <c r="E21" s="253">
        <f t="shared" ref="E21:F21" si="14">E22+E27</f>
        <v>1019181</v>
      </c>
      <c r="F21" s="253">
        <f t="shared" si="14"/>
        <v>0</v>
      </c>
    </row>
    <row r="22" spans="1:6" ht="26.4" x14ac:dyDescent="0.25">
      <c r="A22" s="244">
        <f t="shared" si="10"/>
        <v>4</v>
      </c>
      <c r="B22" s="459">
        <v>6381</v>
      </c>
      <c r="C22" s="255" t="s">
        <v>127</v>
      </c>
      <c r="D22" s="256">
        <f>SUM(D23:D26)</f>
        <v>1196740</v>
      </c>
      <c r="E22" s="256">
        <f>SUM(E23:E26)</f>
        <v>1019181</v>
      </c>
      <c r="F22" s="256">
        <f>SUM(F23:F26)</f>
        <v>0</v>
      </c>
    </row>
    <row r="23" spans="1:6" ht="23.4" x14ac:dyDescent="0.25">
      <c r="A23" s="258">
        <f t="shared" si="10"/>
        <v>5</v>
      </c>
      <c r="B23" s="460">
        <v>63811</v>
      </c>
      <c r="C23" s="461" t="s">
        <v>128</v>
      </c>
      <c r="D23" s="261"/>
      <c r="E23" s="261"/>
      <c r="F23" s="261"/>
    </row>
    <row r="24" spans="1:6" ht="23.4" x14ac:dyDescent="0.25">
      <c r="A24" s="258">
        <f t="shared" si="10"/>
        <v>5</v>
      </c>
      <c r="B24" s="459">
        <v>63812</v>
      </c>
      <c r="C24" s="461" t="s">
        <v>129</v>
      </c>
      <c r="D24" s="261"/>
      <c r="E24" s="261"/>
      <c r="F24" s="261"/>
    </row>
    <row r="25" spans="1:6" ht="23.4" x14ac:dyDescent="0.25">
      <c r="A25" s="258">
        <f t="shared" si="10"/>
        <v>5</v>
      </c>
      <c r="B25" s="460" t="s">
        <v>130</v>
      </c>
      <c r="C25" s="461" t="s">
        <v>131</v>
      </c>
      <c r="D25" s="261"/>
      <c r="E25" s="261"/>
      <c r="F25" s="261"/>
    </row>
    <row r="26" spans="1:6" ht="23.4" x14ac:dyDescent="0.25">
      <c r="A26" s="258">
        <f t="shared" si="10"/>
        <v>5</v>
      </c>
      <c r="B26" s="459" t="s">
        <v>132</v>
      </c>
      <c r="C26" s="461" t="s">
        <v>133</v>
      </c>
      <c r="D26" s="464">
        <v>1196740</v>
      </c>
      <c r="E26" s="464">
        <v>1019181</v>
      </c>
      <c r="F26" s="464"/>
    </row>
    <row r="27" spans="1:6" ht="26.4" x14ac:dyDescent="0.25">
      <c r="A27" s="258">
        <f t="shared" si="10"/>
        <v>4</v>
      </c>
      <c r="B27" s="460">
        <v>6382</v>
      </c>
      <c r="C27" s="46" t="s">
        <v>134</v>
      </c>
      <c r="D27" s="256">
        <f t="shared" ref="D27" si="15">D28+D29+D30+D31</f>
        <v>0</v>
      </c>
      <c r="E27" s="256">
        <f t="shared" ref="E27:F27" si="16">E28+E29+E30+E31</f>
        <v>0</v>
      </c>
      <c r="F27" s="256">
        <f t="shared" si="16"/>
        <v>0</v>
      </c>
    </row>
    <row r="28" spans="1:6" ht="23.4" x14ac:dyDescent="0.25">
      <c r="A28" s="258">
        <f t="shared" si="10"/>
        <v>5</v>
      </c>
      <c r="B28" s="459">
        <v>63821</v>
      </c>
      <c r="C28" s="461" t="s">
        <v>135</v>
      </c>
      <c r="D28" s="261"/>
      <c r="E28" s="261"/>
      <c r="F28" s="261"/>
    </row>
    <row r="29" spans="1:6" ht="23.4" x14ac:dyDescent="0.25">
      <c r="A29" s="258">
        <f t="shared" si="10"/>
        <v>5</v>
      </c>
      <c r="B29" s="460">
        <v>63822</v>
      </c>
      <c r="C29" s="461" t="s">
        <v>136</v>
      </c>
      <c r="D29" s="261"/>
      <c r="E29" s="261"/>
      <c r="F29" s="261"/>
    </row>
    <row r="30" spans="1:6" ht="23.4" x14ac:dyDescent="0.25">
      <c r="A30" s="258">
        <f t="shared" si="10"/>
        <v>5</v>
      </c>
      <c r="B30" s="459" t="s">
        <v>137</v>
      </c>
      <c r="C30" s="461" t="s">
        <v>138</v>
      </c>
      <c r="D30" s="261"/>
      <c r="E30" s="261"/>
      <c r="F30" s="261"/>
    </row>
    <row r="31" spans="1:6" ht="23.4" x14ac:dyDescent="0.25">
      <c r="A31" s="258">
        <f t="shared" si="10"/>
        <v>5</v>
      </c>
      <c r="B31" s="460" t="s">
        <v>139</v>
      </c>
      <c r="C31" s="461" t="s">
        <v>140</v>
      </c>
      <c r="D31" s="261"/>
      <c r="E31" s="261"/>
      <c r="F31" s="261"/>
    </row>
    <row r="32" spans="1:6" ht="24" x14ac:dyDescent="0.25">
      <c r="A32" s="258">
        <f t="shared" si="10"/>
        <v>3</v>
      </c>
      <c r="B32" s="250">
        <v>639</v>
      </c>
      <c r="C32" s="252" t="s">
        <v>141</v>
      </c>
      <c r="D32" s="253">
        <f t="shared" ref="D32" si="17">D33+D35+D37+D39</f>
        <v>0</v>
      </c>
      <c r="E32" s="253">
        <f t="shared" ref="E32:F32" si="18">E33+E35+E37+E39</f>
        <v>0</v>
      </c>
      <c r="F32" s="253">
        <f t="shared" si="18"/>
        <v>0</v>
      </c>
    </row>
    <row r="33" spans="1:6" ht="23.4" x14ac:dyDescent="0.25">
      <c r="A33" s="258">
        <f t="shared" si="10"/>
        <v>4</v>
      </c>
      <c r="B33" s="460">
        <v>6391</v>
      </c>
      <c r="C33" s="461" t="s">
        <v>142</v>
      </c>
      <c r="D33" s="256">
        <f t="shared" ref="D33:F33" si="19">D34</f>
        <v>0</v>
      </c>
      <c r="E33" s="256">
        <f t="shared" si="19"/>
        <v>0</v>
      </c>
      <c r="F33" s="256">
        <f t="shared" si="19"/>
        <v>0</v>
      </c>
    </row>
    <row r="34" spans="1:6" ht="23.4" x14ac:dyDescent="0.25">
      <c r="A34" s="258">
        <f t="shared" si="10"/>
        <v>5</v>
      </c>
      <c r="B34" s="460">
        <v>63911</v>
      </c>
      <c r="C34" s="461" t="s">
        <v>142</v>
      </c>
      <c r="D34" s="261"/>
      <c r="E34" s="261"/>
      <c r="F34" s="261"/>
    </row>
    <row r="35" spans="1:6" ht="23.4" x14ac:dyDescent="0.25">
      <c r="A35" s="258">
        <f t="shared" si="10"/>
        <v>4</v>
      </c>
      <c r="B35" s="460">
        <v>3692</v>
      </c>
      <c r="C35" s="461" t="s">
        <v>143</v>
      </c>
      <c r="D35" s="256">
        <f t="shared" ref="D35:F35" si="20">D36</f>
        <v>0</v>
      </c>
      <c r="E35" s="256">
        <f t="shared" si="20"/>
        <v>0</v>
      </c>
      <c r="F35" s="256">
        <f t="shared" si="20"/>
        <v>0</v>
      </c>
    </row>
    <row r="36" spans="1:6" ht="23.4" x14ac:dyDescent="0.25">
      <c r="A36" s="258">
        <f t="shared" si="10"/>
        <v>5</v>
      </c>
      <c r="B36" s="460">
        <v>63921</v>
      </c>
      <c r="C36" s="461" t="s">
        <v>143</v>
      </c>
      <c r="D36" s="261"/>
      <c r="E36" s="261"/>
      <c r="F36" s="261"/>
    </row>
    <row r="37" spans="1:6" ht="23.4" x14ac:dyDescent="0.25">
      <c r="A37" s="258">
        <f t="shared" si="10"/>
        <v>4</v>
      </c>
      <c r="B37" s="460">
        <v>6393</v>
      </c>
      <c r="C37" s="461" t="s">
        <v>144</v>
      </c>
      <c r="D37" s="256">
        <f t="shared" ref="D37:F37" si="21">D38</f>
        <v>0</v>
      </c>
      <c r="E37" s="256">
        <f t="shared" si="21"/>
        <v>0</v>
      </c>
      <c r="F37" s="256">
        <f t="shared" si="21"/>
        <v>0</v>
      </c>
    </row>
    <row r="38" spans="1:6" ht="23.4" x14ac:dyDescent="0.25">
      <c r="A38" s="258">
        <f t="shared" si="10"/>
        <v>5</v>
      </c>
      <c r="B38" s="460">
        <v>63931</v>
      </c>
      <c r="C38" s="461" t="s">
        <v>144</v>
      </c>
      <c r="D38" s="261"/>
      <c r="E38" s="261"/>
      <c r="F38" s="261"/>
    </row>
    <row r="39" spans="1:6" ht="39.6" x14ac:dyDescent="0.25">
      <c r="A39" s="244">
        <f t="shared" si="10"/>
        <v>4</v>
      </c>
      <c r="B39" s="459">
        <v>6394</v>
      </c>
      <c r="C39" s="46" t="s">
        <v>145</v>
      </c>
      <c r="D39" s="256">
        <f t="shared" ref="D39:F39" si="22">D40</f>
        <v>0</v>
      </c>
      <c r="E39" s="256">
        <f t="shared" si="22"/>
        <v>0</v>
      </c>
      <c r="F39" s="256">
        <f t="shared" si="22"/>
        <v>0</v>
      </c>
    </row>
    <row r="40" spans="1:6" ht="23.4" x14ac:dyDescent="0.25">
      <c r="A40" s="258">
        <f t="shared" si="10"/>
        <v>5</v>
      </c>
      <c r="B40" s="460">
        <v>63941</v>
      </c>
      <c r="C40" s="461" t="s">
        <v>145</v>
      </c>
      <c r="D40" s="261"/>
      <c r="E40" s="261"/>
      <c r="F40" s="261"/>
    </row>
    <row r="41" spans="1:6" s="251" customFormat="1" ht="13.2" x14ac:dyDescent="0.25">
      <c r="A41" s="249">
        <f t="shared" si="10"/>
        <v>2</v>
      </c>
      <c r="B41" s="250">
        <v>64</v>
      </c>
      <c r="C41" s="246" t="s">
        <v>146</v>
      </c>
      <c r="D41" s="546">
        <f t="shared" ref="D41" si="23">D42+D50</f>
        <v>7000</v>
      </c>
      <c r="E41" s="546">
        <f t="shared" ref="E41:F41" si="24">E42+E50</f>
        <v>2000</v>
      </c>
      <c r="F41" s="546">
        <f t="shared" si="24"/>
        <v>2000</v>
      </c>
    </row>
    <row r="42" spans="1:6" ht="13.2" x14ac:dyDescent="0.25">
      <c r="A42" s="249">
        <f t="shared" si="10"/>
        <v>3</v>
      </c>
      <c r="B42" s="250">
        <v>641</v>
      </c>
      <c r="C42" s="252" t="s">
        <v>147</v>
      </c>
      <c r="D42" s="253">
        <f t="shared" ref="D42" si="25">D43+D46+D48</f>
        <v>7000</v>
      </c>
      <c r="E42" s="253">
        <f t="shared" ref="E42:F42" si="26">E43+E46+E48</f>
        <v>2000</v>
      </c>
      <c r="F42" s="253">
        <f t="shared" si="26"/>
        <v>2000</v>
      </c>
    </row>
    <row r="43" spans="1:6" s="257" customFormat="1" ht="26.4" x14ac:dyDescent="0.25">
      <c r="A43" s="462">
        <f t="shared" si="10"/>
        <v>4</v>
      </c>
      <c r="B43" s="459">
        <v>6413</v>
      </c>
      <c r="C43" s="255" t="s">
        <v>148</v>
      </c>
      <c r="D43" s="256">
        <f>SUM(D44:D45)</f>
        <v>2000</v>
      </c>
      <c r="E43" s="256">
        <f>SUM(E44:E45)</f>
        <v>2000</v>
      </c>
      <c r="F43" s="256">
        <f>SUM(F44:F45)</f>
        <v>2000</v>
      </c>
    </row>
    <row r="44" spans="1:6" s="262" customFormat="1" ht="13.2" x14ac:dyDescent="0.2">
      <c r="A44" s="463">
        <f t="shared" si="10"/>
        <v>5</v>
      </c>
      <c r="B44" s="460">
        <v>64131</v>
      </c>
      <c r="C44" s="260" t="s">
        <v>149</v>
      </c>
      <c r="D44" s="261"/>
      <c r="E44" s="261"/>
      <c r="F44" s="261"/>
    </row>
    <row r="45" spans="1:6" s="262" customFormat="1" ht="13.2" x14ac:dyDescent="0.2">
      <c r="A45" s="463">
        <f t="shared" si="10"/>
        <v>5</v>
      </c>
      <c r="B45" s="460">
        <v>64132</v>
      </c>
      <c r="C45" s="260" t="s">
        <v>150</v>
      </c>
      <c r="D45" s="261">
        <v>2000</v>
      </c>
      <c r="E45" s="261">
        <v>2000</v>
      </c>
      <c r="F45" s="261">
        <v>2000</v>
      </c>
    </row>
    <row r="46" spans="1:6" s="257" customFormat="1" ht="22.8" x14ac:dyDescent="0.2">
      <c r="A46" s="462">
        <f t="shared" si="10"/>
        <v>4</v>
      </c>
      <c r="B46" s="459">
        <v>6415</v>
      </c>
      <c r="C46" s="461" t="s">
        <v>151</v>
      </c>
      <c r="D46" s="256">
        <f>SUM(D47)</f>
        <v>5000</v>
      </c>
      <c r="E46" s="256">
        <f>SUM(E47)</f>
        <v>0</v>
      </c>
      <c r="F46" s="256">
        <f>SUM(F47)</f>
        <v>0</v>
      </c>
    </row>
    <row r="47" spans="1:6" s="262" customFormat="1" ht="13.2" x14ac:dyDescent="0.2">
      <c r="A47" s="463">
        <f t="shared" si="10"/>
        <v>5</v>
      </c>
      <c r="B47" s="460">
        <v>64151</v>
      </c>
      <c r="C47" s="461" t="s">
        <v>152</v>
      </c>
      <c r="D47" s="58">
        <v>5000</v>
      </c>
      <c r="E47" s="58"/>
      <c r="F47" s="58"/>
    </row>
    <row r="48" spans="1:6" s="257" customFormat="1" ht="13.2" x14ac:dyDescent="0.25">
      <c r="A48" s="462">
        <f t="shared" si="10"/>
        <v>4</v>
      </c>
      <c r="B48" s="459">
        <v>6419</v>
      </c>
      <c r="C48" s="46" t="s">
        <v>153</v>
      </c>
      <c r="D48" s="47">
        <f t="shared" ref="D48:F48" si="27">D49</f>
        <v>0</v>
      </c>
      <c r="E48" s="47">
        <f t="shared" si="27"/>
        <v>0</v>
      </c>
      <c r="F48" s="47">
        <f t="shared" si="27"/>
        <v>0</v>
      </c>
    </row>
    <row r="49" spans="1:6" s="262" customFormat="1" ht="13.2" x14ac:dyDescent="0.2">
      <c r="A49" s="463">
        <f t="shared" si="10"/>
        <v>5</v>
      </c>
      <c r="B49" s="460">
        <v>64199</v>
      </c>
      <c r="C49" s="461" t="s">
        <v>153</v>
      </c>
      <c r="D49" s="58"/>
      <c r="E49" s="58"/>
      <c r="F49" s="58"/>
    </row>
    <row r="50" spans="1:6" s="251" customFormat="1" ht="13.2" x14ac:dyDescent="0.25">
      <c r="A50" s="249">
        <f t="shared" ref="A50:A83" si="28">LEN(B50)</f>
        <v>3</v>
      </c>
      <c r="B50" s="250">
        <v>642</v>
      </c>
      <c r="C50" s="252" t="s">
        <v>154</v>
      </c>
      <c r="D50" s="253">
        <f t="shared" ref="D50" si="29">D51+D53+D57</f>
        <v>0</v>
      </c>
      <c r="E50" s="253">
        <f t="shared" ref="E50:F50" si="30">E51+E53+E57</f>
        <v>0</v>
      </c>
      <c r="F50" s="253">
        <f t="shared" si="30"/>
        <v>0</v>
      </c>
    </row>
    <row r="51" spans="1:6" s="263" customFormat="1" ht="11.4" x14ac:dyDescent="0.2">
      <c r="A51" s="244">
        <f t="shared" si="28"/>
        <v>4</v>
      </c>
      <c r="B51" s="459">
        <v>6421</v>
      </c>
      <c r="C51" s="461" t="s">
        <v>155</v>
      </c>
      <c r="D51" s="466">
        <f t="shared" ref="D51:F51" si="31">SUM(D52:D52)</f>
        <v>0</v>
      </c>
      <c r="E51" s="466">
        <f t="shared" si="31"/>
        <v>0</v>
      </c>
      <c r="F51" s="466">
        <f t="shared" si="31"/>
        <v>0</v>
      </c>
    </row>
    <row r="52" spans="1:6" s="264" customFormat="1" ht="22.8" x14ac:dyDescent="0.2">
      <c r="A52" s="258">
        <f t="shared" si="28"/>
        <v>5</v>
      </c>
      <c r="B52" s="460">
        <v>64219</v>
      </c>
      <c r="C52" s="461" t="s">
        <v>156</v>
      </c>
      <c r="D52" s="467"/>
      <c r="E52" s="467"/>
      <c r="F52" s="467"/>
    </row>
    <row r="53" spans="1:6" s="257" customFormat="1" ht="11.4" x14ac:dyDescent="0.2">
      <c r="A53" s="244">
        <f t="shared" si="28"/>
        <v>4</v>
      </c>
      <c r="B53" s="459">
        <v>6422</v>
      </c>
      <c r="C53" s="461" t="s">
        <v>157</v>
      </c>
      <c r="D53" s="464"/>
      <c r="E53" s="464"/>
      <c r="F53" s="464"/>
    </row>
    <row r="54" spans="1:6" s="257" customFormat="1" ht="11.4" x14ac:dyDescent="0.2">
      <c r="A54" s="244"/>
      <c r="B54" s="459">
        <v>64224</v>
      </c>
      <c r="C54" s="461" t="s">
        <v>378</v>
      </c>
      <c r="D54" s="464"/>
      <c r="E54" s="464"/>
      <c r="F54" s="464"/>
    </row>
    <row r="55" spans="1:6" s="262" customFormat="1" ht="11.4" x14ac:dyDescent="0.2">
      <c r="A55" s="258">
        <f t="shared" si="28"/>
        <v>5</v>
      </c>
      <c r="B55" s="460">
        <v>64225</v>
      </c>
      <c r="C55" s="461" t="s">
        <v>158</v>
      </c>
      <c r="D55" s="464"/>
      <c r="E55" s="464"/>
      <c r="F55" s="464"/>
    </row>
    <row r="56" spans="1:6" x14ac:dyDescent="0.25">
      <c r="A56" s="258">
        <f t="shared" si="28"/>
        <v>5</v>
      </c>
      <c r="B56" s="460">
        <v>64229</v>
      </c>
      <c r="C56" s="461" t="s">
        <v>159</v>
      </c>
      <c r="D56" s="464"/>
      <c r="E56" s="464"/>
      <c r="F56" s="464"/>
    </row>
    <row r="57" spans="1:6" s="257" customFormat="1" ht="11.4" x14ac:dyDescent="0.2">
      <c r="A57" s="244">
        <f t="shared" si="28"/>
        <v>4</v>
      </c>
      <c r="B57" s="459">
        <v>6429</v>
      </c>
      <c r="C57" s="461" t="s">
        <v>160</v>
      </c>
      <c r="D57" s="464">
        <f t="shared" ref="D57:F57" si="32">D58</f>
        <v>0</v>
      </c>
      <c r="E57" s="464">
        <f t="shared" si="32"/>
        <v>0</v>
      </c>
      <c r="F57" s="464">
        <f t="shared" si="32"/>
        <v>0</v>
      </c>
    </row>
    <row r="58" spans="1:6" s="262" customFormat="1" ht="11.4" x14ac:dyDescent="0.2">
      <c r="A58" s="258">
        <f t="shared" si="28"/>
        <v>5</v>
      </c>
      <c r="B58" s="460">
        <v>64299</v>
      </c>
      <c r="C58" s="461" t="s">
        <v>160</v>
      </c>
      <c r="D58" s="464"/>
      <c r="E58" s="464"/>
      <c r="F58" s="464"/>
    </row>
    <row r="59" spans="1:6" s="251" customFormat="1" ht="39.6" x14ac:dyDescent="0.25">
      <c r="A59" s="249">
        <f t="shared" si="28"/>
        <v>2</v>
      </c>
      <c r="B59" s="250">
        <v>65</v>
      </c>
      <c r="C59" s="246" t="s">
        <v>161</v>
      </c>
      <c r="D59" s="546">
        <f t="shared" ref="D59:F60" si="33">D60</f>
        <v>100000</v>
      </c>
      <c r="E59" s="546">
        <f t="shared" si="33"/>
        <v>100000</v>
      </c>
      <c r="F59" s="546">
        <f t="shared" si="33"/>
        <v>100000</v>
      </c>
    </row>
    <row r="60" spans="1:6" ht="13.2" x14ac:dyDescent="0.25">
      <c r="A60" s="249">
        <f t="shared" si="28"/>
        <v>3</v>
      </c>
      <c r="B60" s="250">
        <v>652</v>
      </c>
      <c r="C60" s="252" t="s">
        <v>162</v>
      </c>
      <c r="D60" s="253">
        <f t="shared" si="33"/>
        <v>100000</v>
      </c>
      <c r="E60" s="253">
        <f t="shared" si="33"/>
        <v>100000</v>
      </c>
      <c r="F60" s="253">
        <f t="shared" si="33"/>
        <v>100000</v>
      </c>
    </row>
    <row r="61" spans="1:6" s="257" customFormat="1" ht="13.2" x14ac:dyDescent="0.25">
      <c r="A61" s="244">
        <f t="shared" si="28"/>
        <v>4</v>
      </c>
      <c r="B61" s="459">
        <v>6526</v>
      </c>
      <c r="C61" s="255" t="s">
        <v>163</v>
      </c>
      <c r="D61" s="256">
        <f t="shared" ref="D61" si="34">D62+D63+D64</f>
        <v>100000</v>
      </c>
      <c r="E61" s="256">
        <f t="shared" ref="E61:F61" si="35">E62+E63+E64</f>
        <v>100000</v>
      </c>
      <c r="F61" s="256">
        <f t="shared" si="35"/>
        <v>100000</v>
      </c>
    </row>
    <row r="62" spans="1:6" s="262" customFormat="1" ht="22.8" x14ac:dyDescent="0.2">
      <c r="A62" s="258">
        <f t="shared" si="28"/>
        <v>5</v>
      </c>
      <c r="B62" s="460">
        <v>65267</v>
      </c>
      <c r="C62" s="461" t="s">
        <v>164</v>
      </c>
      <c r="D62" s="464">
        <v>100000</v>
      </c>
      <c r="E62" s="464">
        <v>100000</v>
      </c>
      <c r="F62" s="464">
        <v>100000</v>
      </c>
    </row>
    <row r="63" spans="1:6" s="262" customFormat="1" ht="13.2" x14ac:dyDescent="0.2">
      <c r="A63" s="258">
        <f t="shared" si="28"/>
        <v>5</v>
      </c>
      <c r="B63" s="460">
        <v>65268</v>
      </c>
      <c r="C63" s="461" t="s">
        <v>165</v>
      </c>
      <c r="D63" s="58"/>
      <c r="E63" s="58"/>
      <c r="F63" s="58"/>
    </row>
    <row r="64" spans="1:6" s="262" customFormat="1" ht="13.2" x14ac:dyDescent="0.2">
      <c r="A64" s="258">
        <f t="shared" si="28"/>
        <v>5</v>
      </c>
      <c r="B64" s="460">
        <v>65269</v>
      </c>
      <c r="C64" s="461" t="s">
        <v>166</v>
      </c>
      <c r="D64" s="261"/>
      <c r="E64" s="261"/>
      <c r="F64" s="261"/>
    </row>
    <row r="65" spans="1:6" s="251" customFormat="1" ht="26.4" x14ac:dyDescent="0.25">
      <c r="A65" s="249">
        <f t="shared" si="28"/>
        <v>2</v>
      </c>
      <c r="B65" s="250">
        <v>66</v>
      </c>
      <c r="C65" s="246" t="s">
        <v>167</v>
      </c>
      <c r="D65" s="546">
        <f t="shared" ref="D65" si="36">D66+D69</f>
        <v>7273000</v>
      </c>
      <c r="E65" s="546">
        <f t="shared" ref="E65:F65" si="37">E66+E69</f>
        <v>5919350</v>
      </c>
      <c r="F65" s="546">
        <f t="shared" si="37"/>
        <v>5914350</v>
      </c>
    </row>
    <row r="66" spans="1:6" ht="24" x14ac:dyDescent="0.25">
      <c r="A66" s="249">
        <f t="shared" si="28"/>
        <v>3</v>
      </c>
      <c r="B66" s="250">
        <v>661</v>
      </c>
      <c r="C66" s="252" t="s">
        <v>168</v>
      </c>
      <c r="D66" s="253">
        <f t="shared" ref="D66:F66" si="38">D67</f>
        <v>7273000</v>
      </c>
      <c r="E66" s="253">
        <f t="shared" si="38"/>
        <v>5919350</v>
      </c>
      <c r="F66" s="253">
        <f t="shared" si="38"/>
        <v>5914350</v>
      </c>
    </row>
    <row r="67" spans="1:6" s="257" customFormat="1" ht="13.2" x14ac:dyDescent="0.25">
      <c r="A67" s="244">
        <f t="shared" si="28"/>
        <v>4</v>
      </c>
      <c r="B67" s="459">
        <v>6615</v>
      </c>
      <c r="C67" s="255" t="s">
        <v>169</v>
      </c>
      <c r="D67" s="256">
        <f>SUM(D68)</f>
        <v>7273000</v>
      </c>
      <c r="E67" s="256">
        <f>SUM(E68)</f>
        <v>5919350</v>
      </c>
      <c r="F67" s="256">
        <f>SUM(F68)</f>
        <v>5914350</v>
      </c>
    </row>
    <row r="68" spans="1:6" s="262" customFormat="1" ht="13.2" x14ac:dyDescent="0.25">
      <c r="A68" s="258">
        <f t="shared" si="28"/>
        <v>5</v>
      </c>
      <c r="B68" s="459">
        <v>66151</v>
      </c>
      <c r="C68" s="255" t="s">
        <v>169</v>
      </c>
      <c r="D68" s="256">
        <v>7273000</v>
      </c>
      <c r="E68" s="256">
        <v>5919350</v>
      </c>
      <c r="F68" s="256">
        <v>5914350</v>
      </c>
    </row>
    <row r="69" spans="1:6" s="251" customFormat="1" ht="24" x14ac:dyDescent="0.25">
      <c r="A69" s="249">
        <f t="shared" si="28"/>
        <v>3</v>
      </c>
      <c r="B69" s="250">
        <v>663</v>
      </c>
      <c r="C69" s="252" t="s">
        <v>170</v>
      </c>
      <c r="D69" s="253">
        <f t="shared" ref="D69" si="39">D70+D72</f>
        <v>0</v>
      </c>
      <c r="E69" s="253">
        <f t="shared" ref="E69:F69" si="40">E70+E72</f>
        <v>0</v>
      </c>
      <c r="F69" s="253">
        <f t="shared" si="40"/>
        <v>0</v>
      </c>
    </row>
    <row r="70" spans="1:6" s="257" customFormat="1" ht="13.2" x14ac:dyDescent="0.25">
      <c r="A70" s="244">
        <f t="shared" si="28"/>
        <v>4</v>
      </c>
      <c r="B70" s="459">
        <v>6631</v>
      </c>
      <c r="C70" s="255" t="s">
        <v>171</v>
      </c>
      <c r="D70" s="256">
        <f t="shared" ref="D70:F70" si="41">D71</f>
        <v>0</v>
      </c>
      <c r="E70" s="256">
        <f t="shared" si="41"/>
        <v>0</v>
      </c>
      <c r="F70" s="256">
        <f t="shared" si="41"/>
        <v>0</v>
      </c>
    </row>
    <row r="71" spans="1:6" s="262" customFormat="1" ht="22.8" x14ac:dyDescent="0.2">
      <c r="A71" s="258">
        <f t="shared" si="28"/>
        <v>5</v>
      </c>
      <c r="B71" s="460">
        <v>66314</v>
      </c>
      <c r="C71" s="260" t="s">
        <v>172</v>
      </c>
      <c r="D71" s="261"/>
      <c r="E71" s="261"/>
      <c r="F71" s="261"/>
    </row>
    <row r="72" spans="1:6" s="257" customFormat="1" ht="13.2" x14ac:dyDescent="0.25">
      <c r="A72" s="244">
        <f t="shared" si="28"/>
        <v>4</v>
      </c>
      <c r="B72" s="459">
        <v>6632</v>
      </c>
      <c r="C72" s="255" t="s">
        <v>173</v>
      </c>
      <c r="D72" s="256">
        <f t="shared" ref="D72" si="42">SUM(D73:D74)</f>
        <v>0</v>
      </c>
      <c r="E72" s="256">
        <f t="shared" ref="E72:F72" si="43">SUM(E73:E74)</f>
        <v>0</v>
      </c>
      <c r="F72" s="256">
        <f t="shared" si="43"/>
        <v>0</v>
      </c>
    </row>
    <row r="73" spans="1:6" s="257" customFormat="1" ht="11.4" x14ac:dyDescent="0.2">
      <c r="A73" s="244"/>
      <c r="B73" s="459">
        <v>66321</v>
      </c>
      <c r="C73" s="50" t="s">
        <v>432</v>
      </c>
      <c r="D73" s="256"/>
      <c r="E73" s="256"/>
      <c r="F73" s="256"/>
    </row>
    <row r="74" spans="1:6" s="262" customFormat="1" ht="13.2" x14ac:dyDescent="0.2">
      <c r="A74" s="258">
        <f t="shared" si="28"/>
        <v>5</v>
      </c>
      <c r="B74" s="460">
        <v>66323</v>
      </c>
      <c r="C74" s="50" t="s">
        <v>431</v>
      </c>
      <c r="D74" s="261"/>
      <c r="E74" s="261"/>
      <c r="F74" s="261"/>
    </row>
    <row r="75" spans="1:6" s="251" customFormat="1" ht="26.4" x14ac:dyDescent="0.25">
      <c r="A75" s="249">
        <f t="shared" si="28"/>
        <v>2</v>
      </c>
      <c r="B75" s="250">
        <v>67</v>
      </c>
      <c r="C75" s="246" t="s">
        <v>175</v>
      </c>
      <c r="D75" s="546">
        <f t="shared" ref="D75" si="44">D76+D83</f>
        <v>60908550</v>
      </c>
      <c r="E75" s="546">
        <f t="shared" ref="E75:F75" si="45">E76+E83</f>
        <v>59958550</v>
      </c>
      <c r="F75" s="546">
        <f t="shared" si="45"/>
        <v>60458550</v>
      </c>
    </row>
    <row r="76" spans="1:6" ht="24" x14ac:dyDescent="0.25">
      <c r="A76" s="249">
        <f t="shared" si="28"/>
        <v>3</v>
      </c>
      <c r="B76" s="250">
        <v>671</v>
      </c>
      <c r="C76" s="252" t="s">
        <v>176</v>
      </c>
      <c r="D76" s="546">
        <f t="shared" ref="D76" si="46">D77+D79+D81</f>
        <v>10350000</v>
      </c>
      <c r="E76" s="546">
        <f t="shared" ref="E76:F76" si="47">E77+E79+E81</f>
        <v>9300000</v>
      </c>
      <c r="F76" s="546">
        <f t="shared" si="47"/>
        <v>9800000</v>
      </c>
    </row>
    <row r="77" spans="1:6" s="257" customFormat="1" ht="22.8" x14ac:dyDescent="0.2">
      <c r="A77" s="244">
        <f t="shared" si="28"/>
        <v>4</v>
      </c>
      <c r="B77" s="459">
        <v>6711</v>
      </c>
      <c r="C77" s="461" t="s">
        <v>177</v>
      </c>
      <c r="D77" s="464">
        <f t="shared" ref="D77:F77" si="48">SUM(D78)</f>
        <v>4120000</v>
      </c>
      <c r="E77" s="464">
        <f t="shared" si="48"/>
        <v>6110000</v>
      </c>
      <c r="F77" s="464">
        <f t="shared" si="48"/>
        <v>6650000</v>
      </c>
    </row>
    <row r="78" spans="1:6" s="262" customFormat="1" ht="22.8" x14ac:dyDescent="0.2">
      <c r="A78" s="258">
        <f t="shared" si="28"/>
        <v>5</v>
      </c>
      <c r="B78" s="460">
        <v>67111</v>
      </c>
      <c r="C78" s="461" t="s">
        <v>177</v>
      </c>
      <c r="D78" s="464">
        <v>4120000</v>
      </c>
      <c r="E78" s="464">
        <v>6110000</v>
      </c>
      <c r="F78" s="464">
        <v>6650000</v>
      </c>
    </row>
    <row r="79" spans="1:6" s="257" customFormat="1" ht="22.8" x14ac:dyDescent="0.2">
      <c r="A79" s="244">
        <f t="shared" si="28"/>
        <v>4</v>
      </c>
      <c r="B79" s="459">
        <v>6712</v>
      </c>
      <c r="C79" s="461" t="s">
        <v>178</v>
      </c>
      <c r="D79" s="464">
        <f t="shared" ref="D79:F79" si="49">SUM(D80)</f>
        <v>6230000</v>
      </c>
      <c r="E79" s="464">
        <f t="shared" si="49"/>
        <v>3190000</v>
      </c>
      <c r="F79" s="464">
        <f t="shared" si="49"/>
        <v>3150000</v>
      </c>
    </row>
    <row r="80" spans="1:6" s="262" customFormat="1" ht="22.8" x14ac:dyDescent="0.2">
      <c r="A80" s="258">
        <f t="shared" si="28"/>
        <v>5</v>
      </c>
      <c r="B80" s="460">
        <v>67121</v>
      </c>
      <c r="C80" s="461" t="s">
        <v>178</v>
      </c>
      <c r="D80" s="464">
        <v>6230000</v>
      </c>
      <c r="E80" s="464">
        <v>3190000</v>
      </c>
      <c r="F80" s="464">
        <v>3150000</v>
      </c>
    </row>
    <row r="81" spans="1:6" s="257" customFormat="1" ht="22.8" x14ac:dyDescent="0.2">
      <c r="A81" s="244">
        <f t="shared" si="28"/>
        <v>4</v>
      </c>
      <c r="B81" s="459">
        <v>6714</v>
      </c>
      <c r="C81" s="461" t="s">
        <v>179</v>
      </c>
      <c r="D81" s="464">
        <f t="shared" ref="D81:F81" si="50">SUM(D82)</f>
        <v>0</v>
      </c>
      <c r="E81" s="464">
        <f t="shared" si="50"/>
        <v>0</v>
      </c>
      <c r="F81" s="464">
        <f t="shared" si="50"/>
        <v>0</v>
      </c>
    </row>
    <row r="82" spans="1:6" s="262" customFormat="1" ht="22.8" x14ac:dyDescent="0.2">
      <c r="A82" s="258">
        <f t="shared" si="28"/>
        <v>5</v>
      </c>
      <c r="B82" s="460">
        <v>67141</v>
      </c>
      <c r="C82" s="461" t="s">
        <v>179</v>
      </c>
      <c r="D82" s="464"/>
      <c r="E82" s="464"/>
      <c r="F82" s="464"/>
    </row>
    <row r="83" spans="1:6" s="251" customFormat="1" ht="13.2" x14ac:dyDescent="0.25">
      <c r="A83" s="249">
        <f t="shared" si="28"/>
        <v>3</v>
      </c>
      <c r="B83" s="250">
        <v>673</v>
      </c>
      <c r="C83" s="252" t="s">
        <v>180</v>
      </c>
      <c r="D83" s="546">
        <f t="shared" ref="D83:F84" si="51">SUM(D84)</f>
        <v>50558550</v>
      </c>
      <c r="E83" s="546">
        <f t="shared" si="51"/>
        <v>50658550</v>
      </c>
      <c r="F83" s="546">
        <f t="shared" si="51"/>
        <v>50658550</v>
      </c>
    </row>
    <row r="84" spans="1:6" s="257" customFormat="1" ht="13.2" x14ac:dyDescent="0.2">
      <c r="A84" s="244">
        <f t="shared" ref="A84:A111" si="52">LEN(B84)</f>
        <v>4</v>
      </c>
      <c r="B84" s="254">
        <v>6731</v>
      </c>
      <c r="C84" s="461" t="s">
        <v>180</v>
      </c>
      <c r="D84" s="464">
        <f t="shared" si="51"/>
        <v>50558550</v>
      </c>
      <c r="E84" s="464">
        <f t="shared" si="51"/>
        <v>50658550</v>
      </c>
      <c r="F84" s="464">
        <f t="shared" si="51"/>
        <v>50658550</v>
      </c>
    </row>
    <row r="85" spans="1:6" s="262" customFormat="1" ht="13.2" x14ac:dyDescent="0.2">
      <c r="A85" s="258">
        <f t="shared" si="52"/>
        <v>5</v>
      </c>
      <c r="B85" s="259">
        <v>67311</v>
      </c>
      <c r="C85" s="461" t="s">
        <v>180</v>
      </c>
      <c r="D85" s="468">
        <v>50558550</v>
      </c>
      <c r="E85" s="468">
        <v>50658550</v>
      </c>
      <c r="F85" s="468">
        <v>50658550</v>
      </c>
    </row>
    <row r="86" spans="1:6" s="251" customFormat="1" ht="13.2" x14ac:dyDescent="0.25">
      <c r="A86" s="249">
        <f t="shared" si="52"/>
        <v>2</v>
      </c>
      <c r="B86" s="250">
        <v>68</v>
      </c>
      <c r="C86" s="246" t="s">
        <v>181</v>
      </c>
      <c r="D86" s="546">
        <f t="shared" ref="D86:F87" si="53">D87</f>
        <v>0</v>
      </c>
      <c r="E86" s="546">
        <f t="shared" si="53"/>
        <v>0</v>
      </c>
      <c r="F86" s="546">
        <f t="shared" si="53"/>
        <v>0</v>
      </c>
    </row>
    <row r="87" spans="1:6" ht="13.2" x14ac:dyDescent="0.25">
      <c r="A87" s="249">
        <f t="shared" si="52"/>
        <v>3</v>
      </c>
      <c r="B87" s="250">
        <v>683</v>
      </c>
      <c r="C87" s="252" t="s">
        <v>182</v>
      </c>
      <c r="D87" s="546">
        <f t="shared" si="53"/>
        <v>0</v>
      </c>
      <c r="E87" s="546">
        <f t="shared" si="53"/>
        <v>0</v>
      </c>
      <c r="F87" s="546">
        <f t="shared" si="53"/>
        <v>0</v>
      </c>
    </row>
    <row r="88" spans="1:6" s="257" customFormat="1" ht="13.2" x14ac:dyDescent="0.25">
      <c r="A88" s="244">
        <f t="shared" si="52"/>
        <v>4</v>
      </c>
      <c r="B88" s="254">
        <v>6831</v>
      </c>
      <c r="C88" s="255" t="s">
        <v>182</v>
      </c>
      <c r="D88" s="265">
        <f t="shared" ref="D88:F88" si="54">SUM(D89)</f>
        <v>0</v>
      </c>
      <c r="E88" s="265">
        <f t="shared" si="54"/>
        <v>0</v>
      </c>
      <c r="F88" s="265">
        <f t="shared" si="54"/>
        <v>0</v>
      </c>
    </row>
    <row r="89" spans="1:6" s="262" customFormat="1" ht="13.2" x14ac:dyDescent="0.2">
      <c r="A89" s="258">
        <f t="shared" si="52"/>
        <v>5</v>
      </c>
      <c r="B89" s="259">
        <v>68311</v>
      </c>
      <c r="C89" s="260" t="s">
        <v>182</v>
      </c>
      <c r="D89" s="261"/>
      <c r="E89" s="261"/>
      <c r="F89" s="261"/>
    </row>
    <row r="90" spans="1:6" s="248" customFormat="1" ht="13.2" x14ac:dyDescent="0.25">
      <c r="A90" s="245">
        <f t="shared" si="52"/>
        <v>1</v>
      </c>
      <c r="B90" s="250">
        <v>7</v>
      </c>
      <c r="C90" s="246" t="s">
        <v>183</v>
      </c>
      <c r="D90" s="247">
        <f t="shared" ref="D90" si="55">D91+D95</f>
        <v>0</v>
      </c>
      <c r="E90" s="247">
        <f t="shared" ref="E90:F90" si="56">E91+E95</f>
        <v>0</v>
      </c>
      <c r="F90" s="247">
        <f t="shared" si="56"/>
        <v>0</v>
      </c>
    </row>
    <row r="91" spans="1:6" s="251" customFormat="1" ht="26.4" x14ac:dyDescent="0.25">
      <c r="A91" s="249">
        <f t="shared" si="52"/>
        <v>2</v>
      </c>
      <c r="B91" s="250">
        <v>71</v>
      </c>
      <c r="C91" s="246" t="s">
        <v>184</v>
      </c>
      <c r="D91" s="247">
        <f t="shared" ref="D91:F93" si="57">D92</f>
        <v>0</v>
      </c>
      <c r="E91" s="247">
        <f t="shared" si="57"/>
        <v>0</v>
      </c>
      <c r="F91" s="247">
        <f t="shared" si="57"/>
        <v>0</v>
      </c>
    </row>
    <row r="92" spans="1:6" ht="24" x14ac:dyDescent="0.25">
      <c r="A92" s="249">
        <f t="shared" si="52"/>
        <v>3</v>
      </c>
      <c r="B92" s="250">
        <v>711</v>
      </c>
      <c r="C92" s="252" t="s">
        <v>185</v>
      </c>
      <c r="D92" s="253">
        <f t="shared" si="57"/>
        <v>0</v>
      </c>
      <c r="E92" s="253">
        <f t="shared" si="57"/>
        <v>0</v>
      </c>
      <c r="F92" s="253">
        <f t="shared" si="57"/>
        <v>0</v>
      </c>
    </row>
    <row r="93" spans="1:6" s="257" customFormat="1" ht="13.2" x14ac:dyDescent="0.25">
      <c r="A93" s="244">
        <f t="shared" si="52"/>
        <v>4</v>
      </c>
      <c r="B93" s="459">
        <v>7111</v>
      </c>
      <c r="C93" s="255" t="s">
        <v>186</v>
      </c>
      <c r="D93" s="256">
        <f t="shared" si="57"/>
        <v>0</v>
      </c>
      <c r="E93" s="256">
        <f t="shared" si="57"/>
        <v>0</v>
      </c>
      <c r="F93" s="256">
        <f t="shared" si="57"/>
        <v>0</v>
      </c>
    </row>
    <row r="94" spans="1:6" s="262" customFormat="1" ht="13.2" x14ac:dyDescent="0.2">
      <c r="A94" s="258">
        <f t="shared" si="52"/>
        <v>5</v>
      </c>
      <c r="B94" s="460">
        <v>71111</v>
      </c>
      <c r="C94" s="461" t="s">
        <v>187</v>
      </c>
      <c r="D94" s="266"/>
      <c r="E94" s="266"/>
      <c r="F94" s="266"/>
    </row>
    <row r="95" spans="1:6" s="251" customFormat="1" ht="26.4" x14ac:dyDescent="0.25">
      <c r="A95" s="249">
        <f t="shared" si="52"/>
        <v>2</v>
      </c>
      <c r="B95" s="250">
        <v>72</v>
      </c>
      <c r="C95" s="246" t="s">
        <v>188</v>
      </c>
      <c r="D95" s="247">
        <f t="shared" ref="D95" si="58">D96+D101</f>
        <v>0</v>
      </c>
      <c r="E95" s="247">
        <f t="shared" ref="E95:F95" si="59">E96+E101</f>
        <v>0</v>
      </c>
      <c r="F95" s="247">
        <f t="shared" si="59"/>
        <v>0</v>
      </c>
    </row>
    <row r="96" spans="1:6" ht="13.2" x14ac:dyDescent="0.25">
      <c r="A96" s="249">
        <f t="shared" si="52"/>
        <v>3</v>
      </c>
      <c r="B96" s="250">
        <v>721</v>
      </c>
      <c r="C96" s="252" t="s">
        <v>189</v>
      </c>
      <c r="D96" s="253">
        <f t="shared" ref="D96" si="60">D97+D99</f>
        <v>0</v>
      </c>
      <c r="E96" s="253">
        <f t="shared" ref="E96:F96" si="61">E97+E99</f>
        <v>0</v>
      </c>
      <c r="F96" s="253">
        <f t="shared" si="61"/>
        <v>0</v>
      </c>
    </row>
    <row r="97" spans="1:6" s="257" customFormat="1" ht="13.2" x14ac:dyDescent="0.25">
      <c r="A97" s="244">
        <f t="shared" si="52"/>
        <v>4</v>
      </c>
      <c r="B97" s="459">
        <v>7211</v>
      </c>
      <c r="C97" s="255" t="s">
        <v>190</v>
      </c>
      <c r="D97" s="256">
        <f>D98</f>
        <v>0</v>
      </c>
      <c r="E97" s="256">
        <f>E98</f>
        <v>0</v>
      </c>
      <c r="F97" s="256">
        <f>F98</f>
        <v>0</v>
      </c>
    </row>
    <row r="98" spans="1:6" s="262" customFormat="1" ht="13.2" x14ac:dyDescent="0.2">
      <c r="A98" s="258">
        <f t="shared" si="52"/>
        <v>5</v>
      </c>
      <c r="B98" s="460">
        <v>72119</v>
      </c>
      <c r="C98" s="461" t="s">
        <v>191</v>
      </c>
      <c r="D98" s="261"/>
      <c r="E98" s="261"/>
      <c r="F98" s="261"/>
    </row>
    <row r="99" spans="1:6" s="257" customFormat="1" ht="13.2" x14ac:dyDescent="0.25">
      <c r="A99" s="244">
        <f t="shared" si="52"/>
        <v>4</v>
      </c>
      <c r="B99" s="459">
        <v>7212</v>
      </c>
      <c r="C99" s="255" t="s">
        <v>192</v>
      </c>
      <c r="D99" s="256">
        <f t="shared" ref="D99:F99" si="62">D100</f>
        <v>0</v>
      </c>
      <c r="E99" s="256">
        <f t="shared" si="62"/>
        <v>0</v>
      </c>
      <c r="F99" s="256">
        <f t="shared" si="62"/>
        <v>0</v>
      </c>
    </row>
    <row r="100" spans="1:6" s="262" customFormat="1" ht="13.2" x14ac:dyDescent="0.2">
      <c r="A100" s="258">
        <f t="shared" si="52"/>
        <v>5</v>
      </c>
      <c r="B100" s="460">
        <v>72121</v>
      </c>
      <c r="C100" s="461" t="s">
        <v>193</v>
      </c>
      <c r="D100" s="261"/>
      <c r="E100" s="261"/>
      <c r="F100" s="261"/>
    </row>
    <row r="101" spans="1:6" s="251" customFormat="1" ht="13.2" x14ac:dyDescent="0.25">
      <c r="A101" s="249">
        <f t="shared" si="52"/>
        <v>3</v>
      </c>
      <c r="B101" s="250">
        <v>723</v>
      </c>
      <c r="C101" s="252" t="s">
        <v>194</v>
      </c>
      <c r="D101" s="253">
        <f t="shared" ref="D101:F101" si="63">D102</f>
        <v>0</v>
      </c>
      <c r="E101" s="253">
        <f t="shared" si="63"/>
        <v>0</v>
      </c>
      <c r="F101" s="253">
        <f t="shared" si="63"/>
        <v>0</v>
      </c>
    </row>
    <row r="102" spans="1:6" s="257" customFormat="1" ht="13.2" x14ac:dyDescent="0.25">
      <c r="A102" s="244">
        <f t="shared" si="52"/>
        <v>4</v>
      </c>
      <c r="B102" s="459">
        <v>7231</v>
      </c>
      <c r="C102" s="255" t="s">
        <v>89</v>
      </c>
      <c r="D102" s="256">
        <f>SUM(D103:D104)</f>
        <v>0</v>
      </c>
      <c r="E102" s="256">
        <f>SUM(E103:E104)</f>
        <v>0</v>
      </c>
      <c r="F102" s="256">
        <f>SUM(F103:F104)</f>
        <v>0</v>
      </c>
    </row>
    <row r="103" spans="1:6" s="257" customFormat="1" ht="13.2" x14ac:dyDescent="0.25">
      <c r="A103" s="244"/>
      <c r="B103" s="460">
        <v>72311</v>
      </c>
      <c r="C103" s="255" t="s">
        <v>195</v>
      </c>
      <c r="D103" s="265"/>
      <c r="E103" s="265"/>
      <c r="F103" s="265"/>
    </row>
    <row r="104" spans="1:6" s="262" customFormat="1" ht="13.2" x14ac:dyDescent="0.25">
      <c r="A104" s="258">
        <f t="shared" si="52"/>
        <v>5</v>
      </c>
      <c r="B104" s="460">
        <v>72311</v>
      </c>
      <c r="C104" s="255" t="s">
        <v>418</v>
      </c>
      <c r="D104" s="265"/>
      <c r="E104" s="265"/>
      <c r="F104" s="265"/>
    </row>
    <row r="105" spans="1:6" s="248" customFormat="1" ht="13.2" x14ac:dyDescent="0.25">
      <c r="A105" s="245">
        <f t="shared" si="52"/>
        <v>1</v>
      </c>
      <c r="B105" s="250">
        <v>8</v>
      </c>
      <c r="C105" s="246" t="s">
        <v>196</v>
      </c>
      <c r="D105" s="247">
        <f t="shared" ref="D105:F105" si="64">D106</f>
        <v>0</v>
      </c>
      <c r="E105" s="247">
        <f t="shared" si="64"/>
        <v>0</v>
      </c>
      <c r="F105" s="247">
        <f t="shared" si="64"/>
        <v>0</v>
      </c>
    </row>
    <row r="106" spans="1:6" s="251" customFormat="1" ht="13.2" x14ac:dyDescent="0.25">
      <c r="A106" s="249">
        <f t="shared" si="52"/>
        <v>2</v>
      </c>
      <c r="B106" s="250">
        <v>84</v>
      </c>
      <c r="C106" s="246" t="s">
        <v>197</v>
      </c>
      <c r="D106" s="247">
        <f t="shared" ref="D106" si="65">D107+D109</f>
        <v>0</v>
      </c>
      <c r="E106" s="247">
        <f t="shared" ref="E106:F106" si="66">E107+E109</f>
        <v>0</v>
      </c>
      <c r="F106" s="247">
        <f t="shared" si="66"/>
        <v>0</v>
      </c>
    </row>
    <row r="107" spans="1:6" ht="24" x14ac:dyDescent="0.25">
      <c r="A107" s="249">
        <f t="shared" si="52"/>
        <v>3</v>
      </c>
      <c r="B107" s="250">
        <v>844</v>
      </c>
      <c r="C107" s="252" t="s">
        <v>198</v>
      </c>
      <c r="D107" s="247">
        <f t="shared" ref="D107:F107" si="67">D108</f>
        <v>0</v>
      </c>
      <c r="E107" s="247">
        <f t="shared" si="67"/>
        <v>0</v>
      </c>
      <c r="F107" s="247">
        <f t="shared" si="67"/>
        <v>0</v>
      </c>
    </row>
    <row r="108" spans="1:6" s="257" customFormat="1" ht="22.8" x14ac:dyDescent="0.2">
      <c r="A108" s="244">
        <f t="shared" si="52"/>
        <v>4</v>
      </c>
      <c r="B108" s="459">
        <v>8443</v>
      </c>
      <c r="C108" s="461" t="s">
        <v>199</v>
      </c>
      <c r="D108" s="265"/>
      <c r="E108" s="265"/>
      <c r="F108" s="265"/>
    </row>
    <row r="109" spans="1:6" s="251" customFormat="1" ht="13.2" x14ac:dyDescent="0.25">
      <c r="A109" s="249">
        <f t="shared" si="52"/>
        <v>3</v>
      </c>
      <c r="B109" s="250">
        <v>847</v>
      </c>
      <c r="C109" s="252" t="s">
        <v>200</v>
      </c>
      <c r="D109" s="253">
        <f t="shared" ref="D109:F110" si="68">D110</f>
        <v>0</v>
      </c>
      <c r="E109" s="253">
        <f t="shared" si="68"/>
        <v>0</v>
      </c>
      <c r="F109" s="253">
        <f t="shared" si="68"/>
        <v>0</v>
      </c>
    </row>
    <row r="110" spans="1:6" s="257" customFormat="1" ht="11.4" x14ac:dyDescent="0.2">
      <c r="A110" s="244">
        <f t="shared" si="52"/>
        <v>4</v>
      </c>
      <c r="B110" s="459">
        <v>8471</v>
      </c>
      <c r="C110" s="461" t="s">
        <v>201</v>
      </c>
      <c r="D110" s="256">
        <f t="shared" si="68"/>
        <v>0</v>
      </c>
      <c r="E110" s="256">
        <f t="shared" si="68"/>
        <v>0</v>
      </c>
      <c r="F110" s="256">
        <f t="shared" si="68"/>
        <v>0</v>
      </c>
    </row>
    <row r="111" spans="1:6" s="262" customFormat="1" ht="13.2" x14ac:dyDescent="0.2">
      <c r="A111" s="258">
        <f t="shared" si="52"/>
        <v>5</v>
      </c>
      <c r="B111" s="460">
        <v>84712</v>
      </c>
      <c r="C111" s="461" t="s">
        <v>202</v>
      </c>
      <c r="D111" s="339"/>
      <c r="E111" s="339"/>
      <c r="F111" s="339"/>
    </row>
    <row r="112" spans="1:6" x14ac:dyDescent="0.25">
      <c r="C112" s="243" t="s">
        <v>385</v>
      </c>
      <c r="D112" s="405">
        <f t="shared" ref="D112" si="69">D3+D95</f>
        <v>74778302</v>
      </c>
      <c r="E112" s="405">
        <f t="shared" ref="E112:F112" si="70">E3+E95</f>
        <v>71148571</v>
      </c>
      <c r="F112" s="405">
        <f t="shared" si="70"/>
        <v>66820390</v>
      </c>
    </row>
    <row r="113" spans="3:6" ht="13.2" x14ac:dyDescent="0.25">
      <c r="C113" s="243">
        <v>92211</v>
      </c>
      <c r="D113" s="338"/>
      <c r="E113" s="338"/>
      <c r="F113" s="338"/>
    </row>
    <row r="114" spans="3:6" ht="13.2" thickBot="1" x14ac:dyDescent="0.3">
      <c r="C114" s="243">
        <v>92221</v>
      </c>
      <c r="D114" s="337">
        <v>-320000</v>
      </c>
      <c r="E114" s="337"/>
      <c r="F114" s="337"/>
    </row>
    <row r="115" spans="3:6" ht="13.2" thickTop="1" x14ac:dyDescent="0.25">
      <c r="D115" s="548">
        <f>SUM(D112:D114)</f>
        <v>74458302</v>
      </c>
      <c r="E115" s="548">
        <f>SUM(E112:E114)</f>
        <v>71148571</v>
      </c>
      <c r="F115" s="548">
        <f>SUM(F112:F114)</f>
        <v>66820390</v>
      </c>
    </row>
  </sheetData>
  <pageMargins left="0.51181102362204722" right="0.11811023622047245" top="0.74803149606299213" bottom="0.55118110236220474" header="0.51181102362204722" footer="0.51181102362204722"/>
  <pageSetup paperSize="9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F120"/>
  <sheetViews>
    <sheetView zoomScaleNormal="100" workbookViewId="0">
      <selection activeCell="H6" sqref="H6"/>
    </sheetView>
  </sheetViews>
  <sheetFormatPr defaultColWidth="8.88671875" defaultRowHeight="12.6" x14ac:dyDescent="0.25"/>
  <cols>
    <col min="1" max="1" width="0.44140625" style="183" customWidth="1"/>
    <col min="2" max="2" width="7" style="183" customWidth="1"/>
    <col min="3" max="3" width="33.5546875" style="183" customWidth="1"/>
    <col min="4" max="4" width="14" style="183" customWidth="1"/>
    <col min="5" max="6" width="12.6640625" style="183" bestFit="1" customWidth="1"/>
    <col min="7" max="16384" width="8.88671875" style="183"/>
  </cols>
  <sheetData>
    <row r="1" spans="2:6" ht="13.2" thickBot="1" x14ac:dyDescent="0.3">
      <c r="B1" s="184"/>
      <c r="C1" s="678"/>
      <c r="D1" s="679"/>
      <c r="E1" s="679"/>
      <c r="F1" s="679"/>
    </row>
    <row r="2" spans="2:6" ht="48.6" thickBot="1" x14ac:dyDescent="0.3">
      <c r="B2" s="400" t="s">
        <v>203</v>
      </c>
      <c r="C2" s="401" t="s">
        <v>15</v>
      </c>
      <c r="D2" s="400" t="s">
        <v>502</v>
      </c>
      <c r="E2" s="404" t="s">
        <v>514</v>
      </c>
      <c r="F2" s="404" t="s">
        <v>515</v>
      </c>
    </row>
    <row r="3" spans="2:6" ht="13.2" x14ac:dyDescent="0.25">
      <c r="B3" s="185" t="s">
        <v>204</v>
      </c>
      <c r="C3" s="185" t="s">
        <v>205</v>
      </c>
      <c r="D3" s="186">
        <f t="shared" ref="D3" si="0">D4+D15+D48+D56+D62+D67</f>
        <v>68228302</v>
      </c>
      <c r="E3" s="186">
        <f t="shared" ref="E3:F3" si="1">E4+E15+E48+E56+E62+E67</f>
        <v>67958571</v>
      </c>
      <c r="F3" s="186">
        <f t="shared" si="1"/>
        <v>63670390</v>
      </c>
    </row>
    <row r="4" spans="2:6" ht="13.2" x14ac:dyDescent="0.25">
      <c r="B4" s="185" t="s">
        <v>206</v>
      </c>
      <c r="C4" s="185" t="s">
        <v>207</v>
      </c>
      <c r="D4" s="186">
        <f t="shared" ref="D4" si="2">+D5+D10+D12</f>
        <v>57028352</v>
      </c>
      <c r="E4" s="186">
        <f t="shared" ref="E4:F4" si="3">+E5+E10+E12</f>
        <v>56716871</v>
      </c>
      <c r="F4" s="186">
        <f t="shared" si="3"/>
        <v>53208690</v>
      </c>
    </row>
    <row r="5" spans="2:6" x14ac:dyDescent="0.25">
      <c r="B5" s="187" t="s">
        <v>208</v>
      </c>
      <c r="C5" s="187" t="s">
        <v>209</v>
      </c>
      <c r="D5" s="188">
        <f>D6+D7+D8+D9</f>
        <v>49524442</v>
      </c>
      <c r="E5" s="188">
        <f>E6+E7+E8+E9</f>
        <v>48858100</v>
      </c>
      <c r="F5" s="188">
        <f>F6+F7+F8+F9</f>
        <v>45860160</v>
      </c>
    </row>
    <row r="6" spans="2:6" x14ac:dyDescent="0.25">
      <c r="B6" s="189" t="s">
        <v>210</v>
      </c>
      <c r="C6" s="189" t="s">
        <v>23</v>
      </c>
      <c r="D6" s="394">
        <v>42552320</v>
      </c>
      <c r="E6" s="394">
        <v>42751900</v>
      </c>
      <c r="F6" s="394">
        <v>42510160</v>
      </c>
    </row>
    <row r="7" spans="2:6" x14ac:dyDescent="0.25">
      <c r="B7" s="189"/>
      <c r="C7" s="81" t="s">
        <v>472</v>
      </c>
      <c r="D7" s="394">
        <v>1972122</v>
      </c>
      <c r="E7" s="394">
        <v>1068000</v>
      </c>
      <c r="F7" s="394"/>
    </row>
    <row r="8" spans="2:6" x14ac:dyDescent="0.25">
      <c r="B8" s="189" t="s">
        <v>211</v>
      </c>
      <c r="C8" s="189" t="s">
        <v>212</v>
      </c>
      <c r="D8" s="394">
        <v>3400000</v>
      </c>
      <c r="E8" s="394">
        <v>3400000</v>
      </c>
      <c r="F8" s="394">
        <v>3350000</v>
      </c>
    </row>
    <row r="9" spans="2:6" x14ac:dyDescent="0.25">
      <c r="B9" s="189" t="s">
        <v>213</v>
      </c>
      <c r="C9" s="189" t="s">
        <v>214</v>
      </c>
      <c r="D9" s="190">
        <v>1600000</v>
      </c>
      <c r="E9" s="190">
        <v>1638200</v>
      </c>
      <c r="F9" s="82"/>
    </row>
    <row r="10" spans="2:6" x14ac:dyDescent="0.25">
      <c r="B10" s="191">
        <v>312</v>
      </c>
      <c r="C10" s="187" t="s">
        <v>24</v>
      </c>
      <c r="D10" s="188">
        <f t="shared" ref="D10:F10" si="4">D11</f>
        <v>1135000</v>
      </c>
      <c r="E10" s="188">
        <f t="shared" si="4"/>
        <v>1135000</v>
      </c>
      <c r="F10" s="188">
        <f t="shared" si="4"/>
        <v>1125000</v>
      </c>
    </row>
    <row r="11" spans="2:6" x14ac:dyDescent="0.25">
      <c r="B11" s="192" t="s">
        <v>215</v>
      </c>
      <c r="C11" s="189" t="s">
        <v>24</v>
      </c>
      <c r="D11" s="394">
        <v>1135000</v>
      </c>
      <c r="E11" s="394">
        <v>1135000</v>
      </c>
      <c r="F11" s="394">
        <v>1125000</v>
      </c>
    </row>
    <row r="12" spans="2:6" x14ac:dyDescent="0.25">
      <c r="B12" s="191">
        <v>313</v>
      </c>
      <c r="C12" s="187" t="s">
        <v>216</v>
      </c>
      <c r="D12" s="188">
        <f t="shared" ref="D12" si="5">D13+D14</f>
        <v>6368910</v>
      </c>
      <c r="E12" s="188">
        <f t="shared" ref="E12:F12" si="6">E13+E14</f>
        <v>6723771</v>
      </c>
      <c r="F12" s="188">
        <f t="shared" si="6"/>
        <v>6223530</v>
      </c>
    </row>
    <row r="13" spans="2:6" x14ac:dyDescent="0.25">
      <c r="B13" s="192" t="s">
        <v>217</v>
      </c>
      <c r="C13" s="189" t="s">
        <v>26</v>
      </c>
      <c r="D13" s="394">
        <v>6356510</v>
      </c>
      <c r="E13" s="394">
        <v>6723771</v>
      </c>
      <c r="F13" s="394">
        <v>6223530</v>
      </c>
    </row>
    <row r="14" spans="2:6" ht="21" x14ac:dyDescent="0.25">
      <c r="B14" s="189" t="s">
        <v>218</v>
      </c>
      <c r="C14" s="189" t="s">
        <v>27</v>
      </c>
      <c r="D14" s="190">
        <v>12400</v>
      </c>
      <c r="E14" s="190"/>
      <c r="F14" s="190"/>
    </row>
    <row r="15" spans="2:6" ht="13.2" x14ac:dyDescent="0.25">
      <c r="B15" s="185" t="s">
        <v>219</v>
      </c>
      <c r="C15" s="185" t="s">
        <v>220</v>
      </c>
      <c r="D15" s="186">
        <f t="shared" ref="D15" si="7">D16+D21+D28+D38+D40</f>
        <v>10785300</v>
      </c>
      <c r="E15" s="186">
        <f t="shared" ref="E15:F15" si="8">E16+E21+E28+E38+E40</f>
        <v>10960700</v>
      </c>
      <c r="F15" s="186">
        <f t="shared" si="8"/>
        <v>10440700</v>
      </c>
    </row>
    <row r="16" spans="2:6" x14ac:dyDescent="0.25">
      <c r="B16" s="187" t="s">
        <v>221</v>
      </c>
      <c r="C16" s="187" t="s">
        <v>222</v>
      </c>
      <c r="D16" s="188">
        <f t="shared" ref="D16" si="9">SUM(D17:D20)</f>
        <v>1339860</v>
      </c>
      <c r="E16" s="188">
        <f t="shared" ref="E16:F16" si="10">SUM(E17:E20)</f>
        <v>1370260</v>
      </c>
      <c r="F16" s="188">
        <f t="shared" si="10"/>
        <v>1340260</v>
      </c>
    </row>
    <row r="17" spans="2:6" x14ac:dyDescent="0.25">
      <c r="B17" s="189" t="s">
        <v>223</v>
      </c>
      <c r="C17" s="189" t="s">
        <v>28</v>
      </c>
      <c r="D17" s="394">
        <v>75960</v>
      </c>
      <c r="E17" s="394">
        <v>75960</v>
      </c>
      <c r="F17" s="394">
        <v>75960</v>
      </c>
    </row>
    <row r="18" spans="2:6" ht="21" x14ac:dyDescent="0.25">
      <c r="B18" s="189" t="s">
        <v>224</v>
      </c>
      <c r="C18" s="189" t="s">
        <v>225</v>
      </c>
      <c r="D18" s="394">
        <v>1146800</v>
      </c>
      <c r="E18" s="394">
        <v>1146800</v>
      </c>
      <c r="F18" s="394">
        <v>1136800</v>
      </c>
    </row>
    <row r="19" spans="2:6" x14ac:dyDescent="0.25">
      <c r="B19" s="189" t="s">
        <v>226</v>
      </c>
      <c r="C19" s="189" t="s">
        <v>30</v>
      </c>
      <c r="D19" s="394">
        <v>95000</v>
      </c>
      <c r="E19" s="394">
        <v>125400</v>
      </c>
      <c r="F19" s="394">
        <v>105400</v>
      </c>
    </row>
    <row r="20" spans="2:6" x14ac:dyDescent="0.25">
      <c r="B20" s="189" t="s">
        <v>227</v>
      </c>
      <c r="C20" s="189" t="s">
        <v>31</v>
      </c>
      <c r="D20" s="394">
        <v>22100</v>
      </c>
      <c r="E20" s="394">
        <v>22100</v>
      </c>
      <c r="F20" s="394">
        <v>22100</v>
      </c>
    </row>
    <row r="21" spans="2:6" x14ac:dyDescent="0.25">
      <c r="B21" s="187" t="s">
        <v>228</v>
      </c>
      <c r="C21" s="187" t="s">
        <v>229</v>
      </c>
      <c r="D21" s="188">
        <f t="shared" ref="D21" si="11">SUM(D22:D27)</f>
        <v>4294945</v>
      </c>
      <c r="E21" s="188">
        <f t="shared" ref="E21:F21" si="12">SUM(E22:E27)</f>
        <v>4369945</v>
      </c>
      <c r="F21" s="188">
        <f t="shared" si="12"/>
        <v>4369945</v>
      </c>
    </row>
    <row r="22" spans="2:6" x14ac:dyDescent="0.25">
      <c r="B22" s="189" t="s">
        <v>230</v>
      </c>
      <c r="C22" s="189" t="s">
        <v>32</v>
      </c>
      <c r="D22" s="394">
        <v>364770</v>
      </c>
      <c r="E22" s="394">
        <v>364770</v>
      </c>
      <c r="F22" s="394">
        <v>364770</v>
      </c>
    </row>
    <row r="23" spans="2:6" x14ac:dyDescent="0.25">
      <c r="B23" s="189" t="s">
        <v>231</v>
      </c>
      <c r="C23" s="189" t="s">
        <v>33</v>
      </c>
      <c r="D23" s="394">
        <v>1054300</v>
      </c>
      <c r="E23" s="394">
        <v>1054300</v>
      </c>
      <c r="F23" s="394">
        <v>1054300</v>
      </c>
    </row>
    <row r="24" spans="2:6" x14ac:dyDescent="0.25">
      <c r="B24" s="189" t="s">
        <v>232</v>
      </c>
      <c r="C24" s="189" t="s">
        <v>34</v>
      </c>
      <c r="D24" s="394">
        <v>1824875</v>
      </c>
      <c r="E24" s="394">
        <v>1824875</v>
      </c>
      <c r="F24" s="394">
        <v>1824875</v>
      </c>
    </row>
    <row r="25" spans="2:6" ht="21" x14ac:dyDescent="0.25">
      <c r="B25" s="189" t="s">
        <v>233</v>
      </c>
      <c r="C25" s="189" t="s">
        <v>35</v>
      </c>
      <c r="D25" s="394">
        <v>196000</v>
      </c>
      <c r="E25" s="394">
        <v>216000</v>
      </c>
      <c r="F25" s="394">
        <v>216000</v>
      </c>
    </row>
    <row r="26" spans="2:6" x14ac:dyDescent="0.25">
      <c r="B26" s="189" t="s">
        <v>234</v>
      </c>
      <c r="C26" s="189" t="s">
        <v>36</v>
      </c>
      <c r="D26" s="394">
        <v>240000</v>
      </c>
      <c r="E26" s="394">
        <v>260000</v>
      </c>
      <c r="F26" s="394">
        <v>260000</v>
      </c>
    </row>
    <row r="27" spans="2:6" x14ac:dyDescent="0.25">
      <c r="B27" s="189" t="s">
        <v>235</v>
      </c>
      <c r="C27" s="189" t="s">
        <v>37</v>
      </c>
      <c r="D27" s="394">
        <v>615000</v>
      </c>
      <c r="E27" s="394">
        <v>650000</v>
      </c>
      <c r="F27" s="394">
        <v>650000</v>
      </c>
    </row>
    <row r="28" spans="2:6" x14ac:dyDescent="0.25">
      <c r="B28" s="187" t="s">
        <v>236</v>
      </c>
      <c r="C28" s="187" t="s">
        <v>237</v>
      </c>
      <c r="D28" s="188">
        <f t="shared" ref="D28" si="13">SUM(D29:D37)</f>
        <v>4326295</v>
      </c>
      <c r="E28" s="188">
        <f t="shared" ref="E28:F28" si="14">SUM(E29:E37)</f>
        <v>4346295</v>
      </c>
      <c r="F28" s="188">
        <f t="shared" si="14"/>
        <v>4306295</v>
      </c>
    </row>
    <row r="29" spans="2:6" x14ac:dyDescent="0.25">
      <c r="B29" s="189" t="s">
        <v>238</v>
      </c>
      <c r="C29" s="189" t="s">
        <v>38</v>
      </c>
      <c r="D29" s="394">
        <v>540800</v>
      </c>
      <c r="E29" s="394">
        <v>540800</v>
      </c>
      <c r="F29" s="394">
        <v>540800</v>
      </c>
    </row>
    <row r="30" spans="2:6" x14ac:dyDescent="0.25">
      <c r="B30" s="189" t="s">
        <v>239</v>
      </c>
      <c r="C30" s="189" t="s">
        <v>39</v>
      </c>
      <c r="D30" s="395">
        <v>1074425</v>
      </c>
      <c r="E30" s="395">
        <v>1074425</v>
      </c>
      <c r="F30" s="395">
        <v>1074425</v>
      </c>
    </row>
    <row r="31" spans="2:6" x14ac:dyDescent="0.25">
      <c r="B31" s="189" t="s">
        <v>240</v>
      </c>
      <c r="C31" s="189" t="s">
        <v>40</v>
      </c>
      <c r="D31" s="394">
        <v>30000</v>
      </c>
      <c r="E31" s="394">
        <v>30000</v>
      </c>
      <c r="F31" s="394">
        <v>30000</v>
      </c>
    </row>
    <row r="32" spans="2:6" x14ac:dyDescent="0.25">
      <c r="B32" s="189" t="s">
        <v>241</v>
      </c>
      <c r="C32" s="189" t="s">
        <v>41</v>
      </c>
      <c r="D32" s="394">
        <v>310000</v>
      </c>
      <c r="E32" s="394">
        <v>310000</v>
      </c>
      <c r="F32" s="394">
        <v>310000</v>
      </c>
    </row>
    <row r="33" spans="2:6" x14ac:dyDescent="0.25">
      <c r="B33" s="189" t="s">
        <v>242</v>
      </c>
      <c r="C33" s="189" t="s">
        <v>42</v>
      </c>
      <c r="D33" s="394">
        <v>200000</v>
      </c>
      <c r="E33" s="394">
        <v>200000</v>
      </c>
      <c r="F33" s="394">
        <v>200000</v>
      </c>
    </row>
    <row r="34" spans="2:6" x14ac:dyDescent="0.25">
      <c r="B34" s="189" t="s">
        <v>243</v>
      </c>
      <c r="C34" s="189" t="s">
        <v>43</v>
      </c>
      <c r="D34" s="394">
        <v>15000</v>
      </c>
      <c r="E34" s="394">
        <v>15000</v>
      </c>
      <c r="F34" s="394">
        <v>15000</v>
      </c>
    </row>
    <row r="35" spans="2:6" x14ac:dyDescent="0.25">
      <c r="B35" s="189" t="s">
        <v>244</v>
      </c>
      <c r="C35" s="189" t="s">
        <v>44</v>
      </c>
      <c r="D35" s="394">
        <v>1225070</v>
      </c>
      <c r="E35" s="394">
        <v>1225070</v>
      </c>
      <c r="F35" s="394">
        <v>1185070</v>
      </c>
    </row>
    <row r="36" spans="2:6" x14ac:dyDescent="0.25">
      <c r="B36" s="189" t="s">
        <v>245</v>
      </c>
      <c r="C36" s="189" t="s">
        <v>45</v>
      </c>
      <c r="D36" s="394">
        <v>361000</v>
      </c>
      <c r="E36" s="394">
        <v>381000</v>
      </c>
      <c r="F36" s="394">
        <v>381000</v>
      </c>
    </row>
    <row r="37" spans="2:6" x14ac:dyDescent="0.25">
      <c r="B37" s="189" t="s">
        <v>246</v>
      </c>
      <c r="C37" s="189" t="s">
        <v>46</v>
      </c>
      <c r="D37" s="394">
        <v>570000</v>
      </c>
      <c r="E37" s="394">
        <v>570000</v>
      </c>
      <c r="F37" s="394">
        <v>570000</v>
      </c>
    </row>
    <row r="38" spans="2:6" ht="24" x14ac:dyDescent="0.25">
      <c r="B38" s="187" t="s">
        <v>247</v>
      </c>
      <c r="C38" s="187" t="s">
        <v>248</v>
      </c>
      <c r="D38" s="188">
        <f t="shared" ref="D38:F38" si="15">D39</f>
        <v>0</v>
      </c>
      <c r="E38" s="188">
        <f t="shared" si="15"/>
        <v>0</v>
      </c>
      <c r="F38" s="188">
        <f t="shared" si="15"/>
        <v>0</v>
      </c>
    </row>
    <row r="39" spans="2:6" x14ac:dyDescent="0.25">
      <c r="B39" s="189" t="s">
        <v>249</v>
      </c>
      <c r="C39" s="189" t="s">
        <v>248</v>
      </c>
      <c r="D39" s="394">
        <v>0</v>
      </c>
      <c r="E39" s="394">
        <v>0</v>
      </c>
      <c r="F39" s="394">
        <v>0</v>
      </c>
    </row>
    <row r="40" spans="2:6" x14ac:dyDescent="0.25">
      <c r="B40" s="187" t="s">
        <v>250</v>
      </c>
      <c r="C40" s="187" t="s">
        <v>53</v>
      </c>
      <c r="D40" s="188">
        <f t="shared" ref="D40" si="16">SUM(D41:D47)</f>
        <v>824200</v>
      </c>
      <c r="E40" s="188">
        <f t="shared" ref="E40:F40" si="17">SUM(E41:E47)</f>
        <v>874200</v>
      </c>
      <c r="F40" s="188">
        <f t="shared" si="17"/>
        <v>424200</v>
      </c>
    </row>
    <row r="41" spans="2:6" ht="21" x14ac:dyDescent="0.25">
      <c r="B41" s="189" t="s">
        <v>251</v>
      </c>
      <c r="C41" s="189" t="s">
        <v>252</v>
      </c>
      <c r="D41" s="190">
        <v>73000</v>
      </c>
      <c r="E41" s="190">
        <v>73000</v>
      </c>
      <c r="F41" s="190">
        <v>73000</v>
      </c>
    </row>
    <row r="42" spans="2:6" x14ac:dyDescent="0.25">
      <c r="B42" s="189" t="s">
        <v>253</v>
      </c>
      <c r="C42" s="189" t="s">
        <v>254</v>
      </c>
      <c r="D42" s="190">
        <v>210000</v>
      </c>
      <c r="E42" s="190">
        <v>210000</v>
      </c>
      <c r="F42" s="190">
        <v>210000</v>
      </c>
    </row>
    <row r="43" spans="2:6" x14ac:dyDescent="0.25">
      <c r="B43" s="189" t="s">
        <v>255</v>
      </c>
      <c r="C43" s="189" t="s">
        <v>50</v>
      </c>
      <c r="D43" s="190">
        <v>10000</v>
      </c>
      <c r="E43" s="190">
        <v>10000</v>
      </c>
      <c r="F43" s="190">
        <v>10000</v>
      </c>
    </row>
    <row r="44" spans="2:6" x14ac:dyDescent="0.25">
      <c r="B44" s="189" t="s">
        <v>256</v>
      </c>
      <c r="C44" s="189" t="s">
        <v>257</v>
      </c>
      <c r="D44" s="190">
        <v>53200</v>
      </c>
      <c r="E44" s="190">
        <v>53200</v>
      </c>
      <c r="F44" s="190">
        <v>53200</v>
      </c>
    </row>
    <row r="45" spans="2:6" x14ac:dyDescent="0.25">
      <c r="B45" s="189" t="s">
        <v>258</v>
      </c>
      <c r="C45" s="189" t="s">
        <v>52</v>
      </c>
      <c r="D45" s="190">
        <v>70000</v>
      </c>
      <c r="E45" s="190">
        <v>70000</v>
      </c>
      <c r="F45" s="190">
        <v>70000</v>
      </c>
    </row>
    <row r="46" spans="2:6" x14ac:dyDescent="0.25">
      <c r="B46" s="189" t="s">
        <v>259</v>
      </c>
      <c r="C46" s="189" t="s">
        <v>260</v>
      </c>
      <c r="D46" s="190">
        <v>400000</v>
      </c>
      <c r="E46" s="190">
        <v>450000</v>
      </c>
      <c r="F46" s="190"/>
    </row>
    <row r="47" spans="2:6" x14ac:dyDescent="0.25">
      <c r="B47" s="189" t="s">
        <v>261</v>
      </c>
      <c r="C47" s="189" t="s">
        <v>53</v>
      </c>
      <c r="D47" s="190">
        <v>8000</v>
      </c>
      <c r="E47" s="190">
        <v>8000</v>
      </c>
      <c r="F47" s="190">
        <v>8000</v>
      </c>
    </row>
    <row r="48" spans="2:6" ht="13.2" x14ac:dyDescent="0.25">
      <c r="B48" s="185" t="s">
        <v>262</v>
      </c>
      <c r="C48" s="185" t="s">
        <v>263</v>
      </c>
      <c r="D48" s="186">
        <f t="shared" ref="D48" si="18">D49+D51</f>
        <v>414650</v>
      </c>
      <c r="E48" s="186">
        <f t="shared" ref="E48:F48" si="19">E49+E51</f>
        <v>281000</v>
      </c>
      <c r="F48" s="186">
        <f t="shared" si="19"/>
        <v>21000</v>
      </c>
    </row>
    <row r="49" spans="2:6" x14ac:dyDescent="0.25">
      <c r="B49" s="187" t="s">
        <v>264</v>
      </c>
      <c r="C49" s="187" t="s">
        <v>265</v>
      </c>
      <c r="D49" s="188">
        <f t="shared" ref="D49:F49" si="20">SUM(D50)</f>
        <v>0</v>
      </c>
      <c r="E49" s="188">
        <f t="shared" si="20"/>
        <v>0</v>
      </c>
      <c r="F49" s="188">
        <f t="shared" si="20"/>
        <v>0</v>
      </c>
    </row>
    <row r="50" spans="2:6" ht="31.2" x14ac:dyDescent="0.25">
      <c r="B50" s="189" t="s">
        <v>266</v>
      </c>
      <c r="C50" s="189" t="s">
        <v>267</v>
      </c>
      <c r="D50" s="190"/>
      <c r="E50" s="190"/>
      <c r="F50" s="190"/>
    </row>
    <row r="51" spans="2:6" x14ac:dyDescent="0.25">
      <c r="B51" s="187" t="s">
        <v>268</v>
      </c>
      <c r="C51" s="187" t="s">
        <v>269</v>
      </c>
      <c r="D51" s="188">
        <f t="shared" ref="D51" si="21">SUM(D52:D55)</f>
        <v>414650</v>
      </c>
      <c r="E51" s="188">
        <f t="shared" ref="E51:F51" si="22">SUM(E52:E55)</f>
        <v>281000</v>
      </c>
      <c r="F51" s="188">
        <f t="shared" si="22"/>
        <v>21000</v>
      </c>
    </row>
    <row r="52" spans="2:6" x14ac:dyDescent="0.25">
      <c r="B52" s="189" t="s">
        <v>270</v>
      </c>
      <c r="C52" s="189" t="s">
        <v>271</v>
      </c>
      <c r="D52" s="394">
        <v>21000</v>
      </c>
      <c r="E52" s="394">
        <v>21000</v>
      </c>
      <c r="F52" s="394">
        <v>21000</v>
      </c>
    </row>
    <row r="53" spans="2:6" ht="21" x14ac:dyDescent="0.25">
      <c r="B53" s="189" t="s">
        <v>272</v>
      </c>
      <c r="C53" s="189" t="s">
        <v>273</v>
      </c>
      <c r="D53" s="394">
        <v>3650</v>
      </c>
      <c r="E53" s="394"/>
      <c r="F53" s="394"/>
    </row>
    <row r="54" spans="2:6" x14ac:dyDescent="0.25">
      <c r="B54" s="189" t="s">
        <v>274</v>
      </c>
      <c r="C54" s="189" t="s">
        <v>275</v>
      </c>
      <c r="D54" s="394">
        <v>390000</v>
      </c>
      <c r="E54" s="394">
        <v>260000</v>
      </c>
      <c r="F54" s="394"/>
    </row>
    <row r="55" spans="2:6" x14ac:dyDescent="0.25">
      <c r="B55" s="189" t="s">
        <v>276</v>
      </c>
      <c r="C55" s="189" t="s">
        <v>55</v>
      </c>
      <c r="D55" s="190"/>
      <c r="E55" s="190"/>
      <c r="F55" s="190"/>
    </row>
    <row r="56" spans="2:6" ht="26.4" x14ac:dyDescent="0.25">
      <c r="B56" s="185">
        <v>36</v>
      </c>
      <c r="C56" s="185" t="s">
        <v>277</v>
      </c>
      <c r="D56" s="186">
        <f t="shared" ref="D56:F56" si="23">D57</f>
        <v>0</v>
      </c>
      <c r="E56" s="186">
        <f t="shared" si="23"/>
        <v>0</v>
      </c>
      <c r="F56" s="186">
        <f t="shared" si="23"/>
        <v>0</v>
      </c>
    </row>
    <row r="57" spans="2:6" ht="24" x14ac:dyDescent="0.25">
      <c r="B57" s="187" t="s">
        <v>278</v>
      </c>
      <c r="C57" s="187" t="s">
        <v>141</v>
      </c>
      <c r="D57" s="188">
        <f t="shared" ref="D57" si="24">D58+D59+D60+D61</f>
        <v>0</v>
      </c>
      <c r="E57" s="188">
        <f t="shared" ref="E57:F57" si="25">E58+E59+E60+E61</f>
        <v>0</v>
      </c>
      <c r="F57" s="188">
        <f t="shared" si="25"/>
        <v>0</v>
      </c>
    </row>
    <row r="58" spans="2:6" ht="21" x14ac:dyDescent="0.25">
      <c r="B58" s="189" t="s">
        <v>279</v>
      </c>
      <c r="C58" s="189" t="s">
        <v>142</v>
      </c>
      <c r="D58" s="190">
        <v>0</v>
      </c>
      <c r="E58" s="190">
        <v>0</v>
      </c>
      <c r="F58" s="190">
        <v>0</v>
      </c>
    </row>
    <row r="59" spans="2:6" ht="21" x14ac:dyDescent="0.25">
      <c r="B59" s="189" t="s">
        <v>280</v>
      </c>
      <c r="C59" s="189" t="s">
        <v>143</v>
      </c>
      <c r="D59" s="190">
        <v>0</v>
      </c>
      <c r="E59" s="190">
        <v>0</v>
      </c>
      <c r="F59" s="190">
        <v>0</v>
      </c>
    </row>
    <row r="60" spans="2:6" ht="21" x14ac:dyDescent="0.25">
      <c r="B60" s="189" t="s">
        <v>281</v>
      </c>
      <c r="C60" s="189" t="s">
        <v>144</v>
      </c>
      <c r="D60" s="190">
        <v>0</v>
      </c>
      <c r="E60" s="190">
        <v>0</v>
      </c>
      <c r="F60" s="190">
        <v>0</v>
      </c>
    </row>
    <row r="61" spans="2:6" ht="21" x14ac:dyDescent="0.25">
      <c r="B61" s="189" t="s">
        <v>282</v>
      </c>
      <c r="C61" s="189" t="s">
        <v>145</v>
      </c>
      <c r="D61" s="190">
        <v>0</v>
      </c>
      <c r="E61" s="190">
        <v>0</v>
      </c>
      <c r="F61" s="190">
        <v>0</v>
      </c>
    </row>
    <row r="62" spans="2:6" ht="39.6" x14ac:dyDescent="0.25">
      <c r="B62" s="185" t="s">
        <v>283</v>
      </c>
      <c r="C62" s="185" t="s">
        <v>284</v>
      </c>
      <c r="D62" s="186">
        <f t="shared" ref="D62:F62" si="26">D63</f>
        <v>0</v>
      </c>
      <c r="E62" s="186">
        <f t="shared" si="26"/>
        <v>0</v>
      </c>
      <c r="F62" s="186">
        <f t="shared" si="26"/>
        <v>0</v>
      </c>
    </row>
    <row r="63" spans="2:6" ht="24" x14ac:dyDescent="0.25">
      <c r="B63" s="187" t="s">
        <v>285</v>
      </c>
      <c r="C63" s="187" t="s">
        <v>286</v>
      </c>
      <c r="D63" s="186">
        <f t="shared" ref="D63" si="27">D64+D66</f>
        <v>0</v>
      </c>
      <c r="E63" s="186">
        <f t="shared" ref="E63:F63" si="28">E64+E66</f>
        <v>0</v>
      </c>
      <c r="F63" s="186">
        <f t="shared" si="28"/>
        <v>0</v>
      </c>
    </row>
    <row r="64" spans="2:6" x14ac:dyDescent="0.25">
      <c r="B64" s="189" t="s">
        <v>287</v>
      </c>
      <c r="C64" s="189" t="s">
        <v>288</v>
      </c>
      <c r="D64" s="188">
        <f t="shared" ref="D64:F64" si="29">D65</f>
        <v>0</v>
      </c>
      <c r="E64" s="188">
        <f t="shared" si="29"/>
        <v>0</v>
      </c>
      <c r="F64" s="188">
        <f t="shared" si="29"/>
        <v>0</v>
      </c>
    </row>
    <row r="65" spans="2:6" x14ac:dyDescent="0.25">
      <c r="B65" s="189" t="s">
        <v>289</v>
      </c>
      <c r="C65" s="189" t="s">
        <v>290</v>
      </c>
      <c r="D65" s="190"/>
      <c r="E65" s="190"/>
      <c r="F65" s="190"/>
    </row>
    <row r="66" spans="2:6" ht="21" x14ac:dyDescent="0.25">
      <c r="B66" s="192">
        <v>3723</v>
      </c>
      <c r="C66" s="189" t="s">
        <v>291</v>
      </c>
      <c r="D66" s="188"/>
      <c r="E66" s="188"/>
      <c r="F66" s="188"/>
    </row>
    <row r="67" spans="2:6" ht="13.2" x14ac:dyDescent="0.25">
      <c r="B67" s="193" t="s">
        <v>292</v>
      </c>
      <c r="C67" s="185" t="s">
        <v>293</v>
      </c>
      <c r="D67" s="186">
        <f t="shared" ref="D67:F67" si="30">D68</f>
        <v>0</v>
      </c>
      <c r="E67" s="186">
        <f t="shared" si="30"/>
        <v>0</v>
      </c>
      <c r="F67" s="186">
        <f t="shared" si="30"/>
        <v>0</v>
      </c>
    </row>
    <row r="68" spans="2:6" x14ac:dyDescent="0.25">
      <c r="B68" s="191">
        <v>383</v>
      </c>
      <c r="C68" s="187" t="s">
        <v>294</v>
      </c>
      <c r="D68" s="190">
        <f t="shared" ref="D68" si="31">D69+D70</f>
        <v>0</v>
      </c>
      <c r="E68" s="190">
        <f t="shared" ref="E68:F68" si="32">E69+E70</f>
        <v>0</v>
      </c>
      <c r="F68" s="190">
        <f t="shared" si="32"/>
        <v>0</v>
      </c>
    </row>
    <row r="69" spans="2:6" x14ac:dyDescent="0.25">
      <c r="B69" s="192">
        <v>3831</v>
      </c>
      <c r="C69" s="189" t="s">
        <v>295</v>
      </c>
      <c r="D69" s="396">
        <v>0</v>
      </c>
      <c r="E69" s="396">
        <v>0</v>
      </c>
      <c r="F69" s="396">
        <v>0</v>
      </c>
    </row>
    <row r="70" spans="2:6" x14ac:dyDescent="0.25">
      <c r="B70" s="192">
        <v>3835</v>
      </c>
      <c r="C70" s="189" t="s">
        <v>398</v>
      </c>
      <c r="D70" s="188">
        <v>0</v>
      </c>
      <c r="E70" s="188">
        <v>0</v>
      </c>
      <c r="F70" s="188">
        <v>0</v>
      </c>
    </row>
    <row r="71" spans="2:6" ht="26.4" x14ac:dyDescent="0.25">
      <c r="B71" s="185" t="s">
        <v>297</v>
      </c>
      <c r="C71" s="185" t="s">
        <v>298</v>
      </c>
      <c r="D71" s="186">
        <f t="shared" ref="D71" si="33">D72+D78+D100+D103+D106</f>
        <v>6230000</v>
      </c>
      <c r="E71" s="186">
        <f t="shared" ref="E71:F71" si="34">E72+E78+E100+E103+E106</f>
        <v>3190000</v>
      </c>
      <c r="F71" s="186">
        <f t="shared" si="34"/>
        <v>3150000</v>
      </c>
    </row>
    <row r="72" spans="2:6" ht="26.4" x14ac:dyDescent="0.25">
      <c r="B72" s="185" t="s">
        <v>299</v>
      </c>
      <c r="C72" s="185" t="s">
        <v>300</v>
      </c>
      <c r="D72" s="188">
        <f t="shared" ref="D72" si="35">D73+D75</f>
        <v>0</v>
      </c>
      <c r="E72" s="188">
        <f t="shared" ref="E72:F72" si="36">E73+E75</f>
        <v>0</v>
      </c>
      <c r="F72" s="188">
        <f t="shared" si="36"/>
        <v>0</v>
      </c>
    </row>
    <row r="73" spans="2:6" x14ac:dyDescent="0.25">
      <c r="B73" s="187" t="s">
        <v>301</v>
      </c>
      <c r="C73" s="187" t="s">
        <v>302</v>
      </c>
      <c r="D73" s="190">
        <f t="shared" ref="D73:F73" si="37">D74</f>
        <v>0</v>
      </c>
      <c r="E73" s="190">
        <f t="shared" si="37"/>
        <v>0</v>
      </c>
      <c r="F73" s="190">
        <f t="shared" si="37"/>
        <v>0</v>
      </c>
    </row>
    <row r="74" spans="2:6" x14ac:dyDescent="0.25">
      <c r="B74" s="189" t="s">
        <v>303</v>
      </c>
      <c r="C74" s="189" t="s">
        <v>186</v>
      </c>
      <c r="D74" s="190"/>
      <c r="E74" s="190"/>
      <c r="F74" s="190"/>
    </row>
    <row r="75" spans="2:6" x14ac:dyDescent="0.25">
      <c r="B75" s="187" t="s">
        <v>304</v>
      </c>
      <c r="C75" s="187" t="s">
        <v>305</v>
      </c>
      <c r="D75" s="190">
        <f t="shared" ref="D75" si="38">D76+D77</f>
        <v>0</v>
      </c>
      <c r="E75" s="190">
        <f t="shared" ref="E75:F75" si="39">E76+E77</f>
        <v>0</v>
      </c>
      <c r="F75" s="190">
        <f t="shared" si="39"/>
        <v>0</v>
      </c>
    </row>
    <row r="76" spans="2:6" x14ac:dyDescent="0.25">
      <c r="B76" s="189" t="s">
        <v>306</v>
      </c>
      <c r="C76" s="189" t="s">
        <v>76</v>
      </c>
      <c r="D76" s="190">
        <v>0</v>
      </c>
      <c r="E76" s="190">
        <v>0</v>
      </c>
      <c r="F76" s="190">
        <v>0</v>
      </c>
    </row>
    <row r="77" spans="2:6" x14ac:dyDescent="0.25">
      <c r="B77" s="189" t="s">
        <v>307</v>
      </c>
      <c r="C77" s="189" t="s">
        <v>308</v>
      </c>
      <c r="D77" s="190"/>
      <c r="E77" s="190"/>
      <c r="F77" s="190"/>
    </row>
    <row r="78" spans="2:6" ht="26.4" x14ac:dyDescent="0.25">
      <c r="B78" s="185" t="s">
        <v>309</v>
      </c>
      <c r="C78" s="185" t="s">
        <v>310</v>
      </c>
      <c r="D78" s="188">
        <f t="shared" ref="D78" si="40">D79+D81+D89+D91+D94+D96</f>
        <v>6230000</v>
      </c>
      <c r="E78" s="188">
        <f t="shared" ref="E78:F78" si="41">E79+E81+E89+E91+E94+E96</f>
        <v>3190000</v>
      </c>
      <c r="F78" s="188">
        <f t="shared" si="41"/>
        <v>3150000</v>
      </c>
    </row>
    <row r="79" spans="2:6" x14ac:dyDescent="0.25">
      <c r="B79" s="187" t="s">
        <v>311</v>
      </c>
      <c r="C79" s="187" t="s">
        <v>312</v>
      </c>
      <c r="D79" s="190">
        <f t="shared" ref="D79:F79" si="42">D80</f>
        <v>0</v>
      </c>
      <c r="E79" s="190">
        <f t="shared" si="42"/>
        <v>0</v>
      </c>
      <c r="F79" s="190">
        <f t="shared" si="42"/>
        <v>0</v>
      </c>
    </row>
    <row r="80" spans="2:6" x14ac:dyDescent="0.25">
      <c r="B80" s="189" t="s">
        <v>313</v>
      </c>
      <c r="C80" s="189" t="s">
        <v>192</v>
      </c>
      <c r="D80" s="394">
        <v>0</v>
      </c>
      <c r="E80" s="394">
        <v>0</v>
      </c>
      <c r="F80" s="394">
        <v>0</v>
      </c>
    </row>
    <row r="81" spans="2:6" x14ac:dyDescent="0.25">
      <c r="B81" s="187" t="s">
        <v>314</v>
      </c>
      <c r="C81" s="187" t="s">
        <v>315</v>
      </c>
      <c r="D81" s="80">
        <f t="shared" ref="D81" si="43">D82+D83+D84+D85+D86+D87+D88</f>
        <v>605000</v>
      </c>
      <c r="E81" s="80">
        <f t="shared" ref="E81:F81" si="44">E82+E83+E84+E85+E86+E87+E88</f>
        <v>377500</v>
      </c>
      <c r="F81" s="80">
        <f t="shared" si="44"/>
        <v>900000</v>
      </c>
    </row>
    <row r="82" spans="2:6" x14ac:dyDescent="0.25">
      <c r="B82" s="189" t="s">
        <v>316</v>
      </c>
      <c r="C82" s="81" t="s">
        <v>77</v>
      </c>
      <c r="D82" s="396">
        <v>89000</v>
      </c>
      <c r="E82" s="396">
        <v>86250</v>
      </c>
      <c r="F82" s="396">
        <v>77450</v>
      </c>
    </row>
    <row r="83" spans="2:6" x14ac:dyDescent="0.25">
      <c r="B83" s="189" t="s">
        <v>317</v>
      </c>
      <c r="C83" s="189" t="s">
        <v>78</v>
      </c>
      <c r="D83" s="394">
        <v>0</v>
      </c>
      <c r="E83" s="394">
        <v>10000</v>
      </c>
      <c r="F83" s="394">
        <v>20000</v>
      </c>
    </row>
    <row r="84" spans="2:6" x14ac:dyDescent="0.25">
      <c r="B84" s="189" t="s">
        <v>318</v>
      </c>
      <c r="C84" s="189" t="s">
        <v>79</v>
      </c>
      <c r="D84" s="394">
        <v>14000</v>
      </c>
      <c r="E84" s="394">
        <v>14000</v>
      </c>
      <c r="F84" s="394">
        <v>14000</v>
      </c>
    </row>
    <row r="85" spans="2:6" x14ac:dyDescent="0.25">
      <c r="B85" s="189" t="s">
        <v>319</v>
      </c>
      <c r="C85" s="189" t="s">
        <v>80</v>
      </c>
      <c r="D85" s="394">
        <v>502000</v>
      </c>
      <c r="E85" s="394">
        <v>267250</v>
      </c>
      <c r="F85" s="394">
        <v>788550</v>
      </c>
    </row>
    <row r="86" spans="2:6" x14ac:dyDescent="0.25">
      <c r="B86" s="189" t="s">
        <v>320</v>
      </c>
      <c r="C86" s="189" t="s">
        <v>81</v>
      </c>
      <c r="D86" s="190">
        <v>0</v>
      </c>
      <c r="E86" s="190">
        <v>0</v>
      </c>
      <c r="F86" s="190">
        <v>0</v>
      </c>
    </row>
    <row r="87" spans="2:6" x14ac:dyDescent="0.25">
      <c r="B87" s="189" t="s">
        <v>321</v>
      </c>
      <c r="C87" s="189" t="s">
        <v>322</v>
      </c>
      <c r="D87" s="188"/>
      <c r="E87" s="188"/>
      <c r="F87" s="188"/>
    </row>
    <row r="88" spans="2:6" x14ac:dyDescent="0.25">
      <c r="B88" s="189" t="s">
        <v>323</v>
      </c>
      <c r="C88" s="189" t="s">
        <v>82</v>
      </c>
      <c r="D88" s="394">
        <v>0</v>
      </c>
      <c r="E88" s="394"/>
      <c r="F88" s="394"/>
    </row>
    <row r="89" spans="2:6" x14ac:dyDescent="0.25">
      <c r="B89" s="187" t="s">
        <v>324</v>
      </c>
      <c r="C89" s="187" t="s">
        <v>83</v>
      </c>
      <c r="D89" s="80">
        <f t="shared" ref="D89:F89" si="45">D90</f>
        <v>5625000</v>
      </c>
      <c r="E89" s="80">
        <f t="shared" si="45"/>
        <v>2812500</v>
      </c>
      <c r="F89" s="80">
        <f t="shared" si="45"/>
        <v>2250000</v>
      </c>
    </row>
    <row r="90" spans="2:6" x14ac:dyDescent="0.25">
      <c r="B90" s="189" t="s">
        <v>325</v>
      </c>
      <c r="C90" s="189" t="s">
        <v>89</v>
      </c>
      <c r="D90" s="394">
        <v>5625000</v>
      </c>
      <c r="E90" s="394">
        <v>2812500</v>
      </c>
      <c r="F90" s="394">
        <v>2250000</v>
      </c>
    </row>
    <row r="91" spans="2:6" ht="24" x14ac:dyDescent="0.25">
      <c r="B91" s="187" t="s">
        <v>326</v>
      </c>
      <c r="C91" s="187" t="s">
        <v>327</v>
      </c>
      <c r="D91" s="186">
        <f t="shared" ref="D91" si="46">D92+D93</f>
        <v>0</v>
      </c>
      <c r="E91" s="186">
        <f t="shared" ref="E91:F91" si="47">E92+E93</f>
        <v>0</v>
      </c>
      <c r="F91" s="186">
        <f t="shared" si="47"/>
        <v>0</v>
      </c>
    </row>
    <row r="92" spans="2:6" ht="21" x14ac:dyDescent="0.25">
      <c r="B92" s="189" t="s">
        <v>328</v>
      </c>
      <c r="C92" s="189" t="s">
        <v>329</v>
      </c>
      <c r="D92" s="188"/>
      <c r="E92" s="188"/>
      <c r="F92" s="188"/>
    </row>
    <row r="93" spans="2:6" x14ac:dyDescent="0.25">
      <c r="B93" s="189" t="s">
        <v>330</v>
      </c>
      <c r="C93" s="189" t="s">
        <v>331</v>
      </c>
      <c r="D93" s="190"/>
      <c r="E93" s="190"/>
      <c r="F93" s="190"/>
    </row>
    <row r="94" spans="2:6" ht="13.2" x14ac:dyDescent="0.25">
      <c r="B94" s="187">
        <v>425</v>
      </c>
      <c r="C94" s="187" t="s">
        <v>332</v>
      </c>
      <c r="D94" s="186">
        <f t="shared" ref="D94:F94" si="48">D95</f>
        <v>0</v>
      </c>
      <c r="E94" s="186">
        <f t="shared" si="48"/>
        <v>0</v>
      </c>
      <c r="F94" s="186">
        <f t="shared" si="48"/>
        <v>0</v>
      </c>
    </row>
    <row r="95" spans="2:6" x14ac:dyDescent="0.25">
      <c r="B95" s="189" t="s">
        <v>333</v>
      </c>
      <c r="C95" s="189" t="s">
        <v>334</v>
      </c>
      <c r="D95" s="188">
        <v>0</v>
      </c>
      <c r="E95" s="188">
        <v>0</v>
      </c>
      <c r="F95" s="188">
        <v>0</v>
      </c>
    </row>
    <row r="96" spans="2:6" ht="13.2" x14ac:dyDescent="0.25">
      <c r="B96" s="187" t="s">
        <v>335</v>
      </c>
      <c r="C96" s="187" t="s">
        <v>336</v>
      </c>
      <c r="D96" s="186">
        <f t="shared" ref="D96" si="49">D97+D98+D99</f>
        <v>0</v>
      </c>
      <c r="E96" s="186">
        <f t="shared" ref="E96:F96" si="50">E97+E98+E99</f>
        <v>0</v>
      </c>
      <c r="F96" s="186">
        <f t="shared" si="50"/>
        <v>0</v>
      </c>
    </row>
    <row r="97" spans="2:6" ht="13.2" x14ac:dyDescent="0.25">
      <c r="B97" s="189" t="s">
        <v>337</v>
      </c>
      <c r="C97" s="189" t="s">
        <v>338</v>
      </c>
      <c r="D97" s="186"/>
      <c r="E97" s="186"/>
      <c r="F97" s="186"/>
    </row>
    <row r="98" spans="2:6" x14ac:dyDescent="0.25">
      <c r="B98" s="189" t="s">
        <v>339</v>
      </c>
      <c r="C98" s="189" t="s">
        <v>340</v>
      </c>
      <c r="D98" s="188"/>
      <c r="E98" s="188"/>
      <c r="F98" s="188"/>
    </row>
    <row r="99" spans="2:6" x14ac:dyDescent="0.25">
      <c r="B99" s="189" t="s">
        <v>341</v>
      </c>
      <c r="C99" s="189" t="s">
        <v>342</v>
      </c>
      <c r="D99" s="190"/>
      <c r="E99" s="190"/>
      <c r="F99" s="190"/>
    </row>
    <row r="100" spans="2:6" ht="39.6" x14ac:dyDescent="0.25">
      <c r="B100" s="185" t="s">
        <v>343</v>
      </c>
      <c r="C100" s="185" t="s">
        <v>344</v>
      </c>
      <c r="D100" s="186">
        <f t="shared" ref="D100" si="51">D101+D103</f>
        <v>0</v>
      </c>
      <c r="E100" s="186">
        <f t="shared" ref="E100:F100" si="52">E101+E103</f>
        <v>0</v>
      </c>
      <c r="F100" s="186">
        <f t="shared" si="52"/>
        <v>0</v>
      </c>
    </row>
    <row r="101" spans="2:6" ht="24" x14ac:dyDescent="0.25">
      <c r="B101" s="187" t="s">
        <v>345</v>
      </c>
      <c r="C101" s="187" t="s">
        <v>346</v>
      </c>
      <c r="D101" s="190"/>
      <c r="E101" s="190"/>
      <c r="F101" s="190"/>
    </row>
    <row r="102" spans="2:6" ht="21" x14ac:dyDescent="0.25">
      <c r="B102" s="189" t="s">
        <v>347</v>
      </c>
      <c r="C102" s="189" t="s">
        <v>348</v>
      </c>
      <c r="D102" s="188">
        <v>0</v>
      </c>
      <c r="E102" s="188">
        <v>0</v>
      </c>
      <c r="F102" s="188">
        <v>0</v>
      </c>
    </row>
    <row r="103" spans="2:6" ht="26.4" x14ac:dyDescent="0.25">
      <c r="B103" s="185" t="s">
        <v>349</v>
      </c>
      <c r="C103" s="185" t="s">
        <v>350</v>
      </c>
      <c r="D103" s="186">
        <f t="shared" ref="D103:F104" si="53">D104</f>
        <v>0</v>
      </c>
      <c r="E103" s="186">
        <f t="shared" si="53"/>
        <v>0</v>
      </c>
      <c r="F103" s="186">
        <f t="shared" si="53"/>
        <v>0</v>
      </c>
    </row>
    <row r="104" spans="2:6" x14ac:dyDescent="0.25">
      <c r="B104" s="187" t="s">
        <v>351</v>
      </c>
      <c r="C104" s="187" t="s">
        <v>352</v>
      </c>
      <c r="D104" s="188">
        <f t="shared" si="53"/>
        <v>0</v>
      </c>
      <c r="E104" s="188">
        <f t="shared" si="53"/>
        <v>0</v>
      </c>
      <c r="F104" s="188">
        <f t="shared" si="53"/>
        <v>0</v>
      </c>
    </row>
    <row r="105" spans="2:6" x14ac:dyDescent="0.25">
      <c r="B105" s="189" t="s">
        <v>353</v>
      </c>
      <c r="C105" s="189" t="s">
        <v>352</v>
      </c>
      <c r="D105" s="188"/>
      <c r="E105" s="188"/>
      <c r="F105" s="188"/>
    </row>
    <row r="106" spans="2:6" ht="26.4" x14ac:dyDescent="0.25">
      <c r="B106" s="185" t="s">
        <v>354</v>
      </c>
      <c r="C106" s="185" t="s">
        <v>355</v>
      </c>
      <c r="D106" s="188">
        <f t="shared" ref="D106" si="54">D107+D109+D111</f>
        <v>0</v>
      </c>
      <c r="E106" s="188">
        <f t="shared" ref="E106:F106" si="55">E107+E109+E111</f>
        <v>0</v>
      </c>
      <c r="F106" s="188">
        <f t="shared" si="55"/>
        <v>0</v>
      </c>
    </row>
    <row r="107" spans="2:6" ht="24" x14ac:dyDescent="0.25">
      <c r="B107" s="187" t="s">
        <v>356</v>
      </c>
      <c r="C107" s="187" t="s">
        <v>357</v>
      </c>
      <c r="D107" s="188">
        <f t="shared" ref="D107:F107" si="56">D108</f>
        <v>0</v>
      </c>
      <c r="E107" s="188">
        <f t="shared" si="56"/>
        <v>0</v>
      </c>
      <c r="F107" s="188">
        <f t="shared" si="56"/>
        <v>0</v>
      </c>
    </row>
    <row r="108" spans="2:6" x14ac:dyDescent="0.25">
      <c r="B108" s="189" t="s">
        <v>358</v>
      </c>
      <c r="C108" s="189" t="s">
        <v>357</v>
      </c>
      <c r="D108" s="188"/>
      <c r="E108" s="188"/>
      <c r="F108" s="188"/>
    </row>
    <row r="109" spans="2:6" ht="24" x14ac:dyDescent="0.25">
      <c r="B109" s="187">
        <v>452</v>
      </c>
      <c r="C109" s="187" t="s">
        <v>359</v>
      </c>
      <c r="D109" s="188">
        <f t="shared" ref="D109:F109" si="57">D110</f>
        <v>0</v>
      </c>
      <c r="E109" s="188">
        <f t="shared" si="57"/>
        <v>0</v>
      </c>
      <c r="F109" s="188">
        <f t="shared" si="57"/>
        <v>0</v>
      </c>
    </row>
    <row r="110" spans="2:6" x14ac:dyDescent="0.25">
      <c r="B110" s="189" t="s">
        <v>360</v>
      </c>
      <c r="C110" s="189" t="s">
        <v>359</v>
      </c>
      <c r="D110" s="188"/>
      <c r="E110" s="188"/>
      <c r="F110" s="188"/>
    </row>
    <row r="111" spans="2:6" x14ac:dyDescent="0.25">
      <c r="B111" s="187">
        <v>453</v>
      </c>
      <c r="C111" s="187" t="s">
        <v>397</v>
      </c>
      <c r="D111" s="188">
        <f t="shared" ref="D111:F111" si="58">D112</f>
        <v>0</v>
      </c>
      <c r="E111" s="188">
        <f t="shared" si="58"/>
        <v>0</v>
      </c>
      <c r="F111" s="188">
        <f t="shared" si="58"/>
        <v>0</v>
      </c>
    </row>
    <row r="112" spans="2:6" x14ac:dyDescent="0.25">
      <c r="B112" s="189">
        <v>4531</v>
      </c>
      <c r="C112" s="189" t="s">
        <v>397</v>
      </c>
      <c r="D112" s="188"/>
      <c r="E112" s="188"/>
      <c r="F112" s="188"/>
    </row>
    <row r="113" spans="2:6" ht="26.4" x14ac:dyDescent="0.25">
      <c r="B113" s="185" t="s">
        <v>361</v>
      </c>
      <c r="C113" s="185" t="s">
        <v>362</v>
      </c>
      <c r="D113" s="188">
        <f t="shared" ref="D113" si="59">D114+D117</f>
        <v>0</v>
      </c>
      <c r="E113" s="188">
        <f t="shared" ref="E113:F113" si="60">E114+E117</f>
        <v>0</v>
      </c>
      <c r="F113" s="188">
        <f t="shared" si="60"/>
        <v>0</v>
      </c>
    </row>
    <row r="114" spans="2:6" ht="13.2" x14ac:dyDescent="0.25">
      <c r="B114" s="185" t="s">
        <v>363</v>
      </c>
      <c r="C114" s="185" t="s">
        <v>364</v>
      </c>
      <c r="D114" s="188">
        <f t="shared" ref="D114:F115" si="61">D115</f>
        <v>0</v>
      </c>
      <c r="E114" s="188">
        <f t="shared" si="61"/>
        <v>0</v>
      </c>
      <c r="F114" s="188">
        <f t="shared" si="61"/>
        <v>0</v>
      </c>
    </row>
    <row r="115" spans="2:6" ht="24" x14ac:dyDescent="0.25">
      <c r="B115" s="187" t="s">
        <v>365</v>
      </c>
      <c r="C115" s="187" t="s">
        <v>366</v>
      </c>
      <c r="D115" s="188">
        <f t="shared" si="61"/>
        <v>0</v>
      </c>
      <c r="E115" s="188">
        <f t="shared" si="61"/>
        <v>0</v>
      </c>
      <c r="F115" s="188">
        <f t="shared" si="61"/>
        <v>0</v>
      </c>
    </row>
    <row r="116" spans="2:6" ht="21" x14ac:dyDescent="0.25">
      <c r="B116" s="189" t="s">
        <v>367</v>
      </c>
      <c r="C116" s="189" t="s">
        <v>366</v>
      </c>
      <c r="D116" s="188"/>
      <c r="E116" s="188"/>
      <c r="F116" s="188"/>
    </row>
    <row r="117" spans="2:6" ht="26.4" x14ac:dyDescent="0.25">
      <c r="B117" s="185" t="s">
        <v>368</v>
      </c>
      <c r="C117" s="185" t="s">
        <v>369</v>
      </c>
      <c r="D117" s="188">
        <f t="shared" ref="D117:F118" si="62">D118</f>
        <v>0</v>
      </c>
      <c r="E117" s="188">
        <f t="shared" si="62"/>
        <v>0</v>
      </c>
      <c r="F117" s="188">
        <f t="shared" si="62"/>
        <v>0</v>
      </c>
    </row>
    <row r="118" spans="2:6" ht="48" x14ac:dyDescent="0.25">
      <c r="B118" s="187" t="s">
        <v>370</v>
      </c>
      <c r="C118" s="187" t="s">
        <v>371</v>
      </c>
      <c r="D118" s="188">
        <f t="shared" si="62"/>
        <v>0</v>
      </c>
      <c r="E118" s="188">
        <f t="shared" si="62"/>
        <v>0</v>
      </c>
      <c r="F118" s="188">
        <f t="shared" si="62"/>
        <v>0</v>
      </c>
    </row>
    <row r="119" spans="2:6" ht="21" x14ac:dyDescent="0.25">
      <c r="B119" s="189" t="s">
        <v>372</v>
      </c>
      <c r="C119" s="189" t="s">
        <v>373</v>
      </c>
      <c r="D119" s="188"/>
      <c r="E119" s="188"/>
      <c r="F119" s="188"/>
    </row>
    <row r="120" spans="2:6" x14ac:dyDescent="0.25">
      <c r="D120" s="194">
        <f t="shared" ref="D120" si="63">D3+D71</f>
        <v>74458302</v>
      </c>
      <c r="E120" s="194">
        <f t="shared" ref="E120:F120" si="64">E3+E71</f>
        <v>71148571</v>
      </c>
      <c r="F120" s="194">
        <f t="shared" si="64"/>
        <v>66820390</v>
      </c>
    </row>
  </sheetData>
  <mergeCells count="1">
    <mergeCell ref="C1:F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6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10"/>
  <sheetViews>
    <sheetView topLeftCell="B1" zoomScaleNormal="100" workbookViewId="0">
      <selection activeCell="L11" sqref="L11"/>
    </sheetView>
  </sheetViews>
  <sheetFormatPr defaultRowHeight="12.6" x14ac:dyDescent="0.25"/>
  <cols>
    <col min="2" max="2" width="8.44140625" customWidth="1"/>
    <col min="3" max="3" width="49.109375" customWidth="1"/>
    <col min="4" max="4" width="13.109375" customWidth="1"/>
    <col min="5" max="5" width="12.88671875" customWidth="1"/>
    <col min="6" max="6" width="12.5546875" customWidth="1"/>
  </cols>
  <sheetData>
    <row r="1" spans="1:6" ht="13.2" thickBot="1" x14ac:dyDescent="0.3">
      <c r="C1" s="680"/>
      <c r="D1" s="680"/>
      <c r="E1" s="680"/>
      <c r="F1" s="680"/>
    </row>
    <row r="2" spans="1:6" ht="47.1" customHeight="1" thickBot="1" x14ac:dyDescent="0.3">
      <c r="A2" s="34" t="s">
        <v>107</v>
      </c>
      <c r="B2" s="35" t="s">
        <v>108</v>
      </c>
      <c r="C2" s="36" t="s">
        <v>15</v>
      </c>
      <c r="D2" s="37" t="s">
        <v>109</v>
      </c>
      <c r="E2" s="37" t="s">
        <v>110</v>
      </c>
      <c r="F2" s="37" t="s">
        <v>111</v>
      </c>
    </row>
    <row r="3" spans="1:6" s="41" customFormat="1" ht="13.2" x14ac:dyDescent="0.25">
      <c r="A3" s="38">
        <f t="shared" ref="A3:A16" si="0">LEN(B3)</f>
        <v>1</v>
      </c>
      <c r="B3" s="86">
        <v>6</v>
      </c>
      <c r="C3" s="39" t="s">
        <v>112</v>
      </c>
      <c r="D3" s="40">
        <f>D4+D41+D59+D65+D74+D85</f>
        <v>48761430.899999999</v>
      </c>
      <c r="E3" s="40">
        <f>E4+E41+E59+E65+E74+E85</f>
        <v>52474530.899999999</v>
      </c>
      <c r="F3" s="40">
        <f>F4+F41+F59+F65+F74+F85</f>
        <v>52474530.899999999</v>
      </c>
    </row>
    <row r="4" spans="1:6" s="43" customFormat="1" ht="26.4" x14ac:dyDescent="0.25">
      <c r="A4" s="42">
        <f t="shared" si="0"/>
        <v>2</v>
      </c>
      <c r="B4" s="87">
        <v>63</v>
      </c>
      <c r="C4" s="39" t="s">
        <v>113</v>
      </c>
      <c r="D4" s="40">
        <f>D5+D8+D11+D14+D21+D32</f>
        <v>293966</v>
      </c>
      <c r="E4" s="40">
        <f t="shared" ref="E4:F4" si="1">E5+E8+E11+E14+E21+E32</f>
        <v>293966</v>
      </c>
      <c r="F4" s="40">
        <f t="shared" si="1"/>
        <v>293966</v>
      </c>
    </row>
    <row r="5" spans="1:6" ht="13.2" x14ac:dyDescent="0.25">
      <c r="A5" s="42">
        <f t="shared" si="0"/>
        <v>3</v>
      </c>
      <c r="B5" s="87">
        <v>631</v>
      </c>
      <c r="C5" s="44" t="s">
        <v>114</v>
      </c>
      <c r="D5" s="45">
        <f t="shared" ref="D5:F6" si="2">D6</f>
        <v>0</v>
      </c>
      <c r="E5" s="45">
        <f t="shared" si="2"/>
        <v>0</v>
      </c>
      <c r="F5" s="45">
        <f t="shared" si="2"/>
        <v>0</v>
      </c>
    </row>
    <row r="6" spans="1:6" s="48" customFormat="1" ht="13.2" x14ac:dyDescent="0.25">
      <c r="A6" s="34">
        <f t="shared" si="0"/>
        <v>4</v>
      </c>
      <c r="B6" s="88">
        <v>6311</v>
      </c>
      <c r="C6" s="46" t="s">
        <v>115</v>
      </c>
      <c r="D6" s="47">
        <f t="shared" si="2"/>
        <v>0</v>
      </c>
      <c r="E6" s="47">
        <f t="shared" si="2"/>
        <v>0</v>
      </c>
      <c r="F6" s="47">
        <f t="shared" si="2"/>
        <v>0</v>
      </c>
    </row>
    <row r="7" spans="1:6" s="52" customFormat="1" ht="13.2" x14ac:dyDescent="0.2">
      <c r="A7" s="49">
        <f t="shared" si="0"/>
        <v>5</v>
      </c>
      <c r="B7" s="89">
        <v>63111</v>
      </c>
      <c r="C7" s="50" t="s">
        <v>116</v>
      </c>
      <c r="D7" s="51"/>
      <c r="E7" s="51"/>
      <c r="F7" s="51"/>
    </row>
    <row r="8" spans="1:6" s="43" customFormat="1" ht="24" x14ac:dyDescent="0.25">
      <c r="A8" s="42">
        <f t="shared" si="0"/>
        <v>3</v>
      </c>
      <c r="B8" s="87">
        <v>632</v>
      </c>
      <c r="C8" s="44" t="s">
        <v>117</v>
      </c>
      <c r="D8" s="45">
        <f>D9</f>
        <v>0</v>
      </c>
      <c r="E8" s="45">
        <f>E9</f>
        <v>0</v>
      </c>
      <c r="F8" s="45">
        <f>F9</f>
        <v>0</v>
      </c>
    </row>
    <row r="9" spans="1:6" s="48" customFormat="1" ht="13.2" x14ac:dyDescent="0.25">
      <c r="A9" s="34">
        <f t="shared" si="0"/>
        <v>4</v>
      </c>
      <c r="B9" s="88">
        <v>6321</v>
      </c>
      <c r="C9" s="46" t="s">
        <v>118</v>
      </c>
      <c r="D9" s="47">
        <f>SUM(D10)</f>
        <v>0</v>
      </c>
      <c r="E9" s="47">
        <f t="shared" ref="E9:F9" si="3">SUM(E10)</f>
        <v>0</v>
      </c>
      <c r="F9" s="47">
        <f t="shared" si="3"/>
        <v>0</v>
      </c>
    </row>
    <row r="10" spans="1:6" s="48" customFormat="1" ht="13.2" x14ac:dyDescent="0.2">
      <c r="A10" s="34"/>
      <c r="B10" s="89">
        <v>63211</v>
      </c>
      <c r="C10" s="50" t="s">
        <v>118</v>
      </c>
      <c r="D10" s="51"/>
      <c r="E10" s="51"/>
      <c r="F10" s="51"/>
    </row>
    <row r="11" spans="1:6" s="48" customFormat="1" ht="13.2" x14ac:dyDescent="0.25">
      <c r="A11" s="34"/>
      <c r="B11" s="87">
        <v>634</v>
      </c>
      <c r="C11" s="44" t="s">
        <v>377</v>
      </c>
      <c r="D11" s="45">
        <f>D12</f>
        <v>23966</v>
      </c>
      <c r="E11" s="45">
        <f>E12</f>
        <v>23966</v>
      </c>
      <c r="F11" s="45">
        <f>F12</f>
        <v>23966</v>
      </c>
    </row>
    <row r="12" spans="1:6" s="52" customFormat="1" ht="13.2" x14ac:dyDescent="0.25">
      <c r="A12" s="49">
        <f t="shared" si="0"/>
        <v>4</v>
      </c>
      <c r="B12" s="88">
        <v>6341</v>
      </c>
      <c r="C12" s="46" t="s">
        <v>375</v>
      </c>
      <c r="D12" s="47">
        <f>SUM(D13)</f>
        <v>23966</v>
      </c>
      <c r="E12" s="47">
        <f t="shared" ref="E12:F12" si="4">SUM(E13)</f>
        <v>23966</v>
      </c>
      <c r="F12" s="47">
        <f t="shared" si="4"/>
        <v>23966</v>
      </c>
    </row>
    <row r="13" spans="1:6" s="52" customFormat="1" ht="13.2" x14ac:dyDescent="0.25">
      <c r="A13" s="49"/>
      <c r="B13" s="89">
        <v>63414</v>
      </c>
      <c r="C13" s="46" t="s">
        <v>376</v>
      </c>
      <c r="D13" s="51">
        <v>23966</v>
      </c>
      <c r="E13" s="51">
        <v>23966</v>
      </c>
      <c r="F13" s="51">
        <v>23966</v>
      </c>
    </row>
    <row r="14" spans="1:6" s="43" customFormat="1" ht="24" x14ac:dyDescent="0.25">
      <c r="A14" s="42">
        <f t="shared" si="0"/>
        <v>3</v>
      </c>
      <c r="B14" s="87">
        <v>636</v>
      </c>
      <c r="C14" s="44" t="s">
        <v>119</v>
      </c>
      <c r="D14" s="45">
        <f>D15+D18</f>
        <v>270000</v>
      </c>
      <c r="E14" s="45">
        <f>E15+E18</f>
        <v>270000</v>
      </c>
      <c r="F14" s="45">
        <f>F15+F18</f>
        <v>270000</v>
      </c>
    </row>
    <row r="15" spans="1:6" s="48" customFormat="1" ht="26.4" x14ac:dyDescent="0.25">
      <c r="A15" s="34">
        <f t="shared" si="0"/>
        <v>4</v>
      </c>
      <c r="B15" s="88">
        <v>6361</v>
      </c>
      <c r="C15" s="46" t="s">
        <v>120</v>
      </c>
      <c r="D15" s="47">
        <f>D16+D17</f>
        <v>270000</v>
      </c>
      <c r="E15" s="47">
        <f>E16+E17</f>
        <v>270000</v>
      </c>
      <c r="F15" s="47">
        <f>F16+F17</f>
        <v>270000</v>
      </c>
    </row>
    <row r="16" spans="1:6" s="52" customFormat="1" ht="22.8" x14ac:dyDescent="0.2">
      <c r="A16" s="49">
        <f t="shared" si="0"/>
        <v>5</v>
      </c>
      <c r="B16" s="89">
        <v>63612</v>
      </c>
      <c r="C16" s="50" t="s">
        <v>121</v>
      </c>
      <c r="D16" s="51"/>
      <c r="E16" s="51"/>
      <c r="F16" s="51"/>
    </row>
    <row r="17" spans="1:6" s="52" customFormat="1" ht="22.8" x14ac:dyDescent="0.2">
      <c r="A17" s="49"/>
      <c r="B17" s="89">
        <v>63613</v>
      </c>
      <c r="C17" s="50" t="s">
        <v>122</v>
      </c>
      <c r="D17" s="51">
        <v>270000</v>
      </c>
      <c r="E17" s="51">
        <v>270000</v>
      </c>
      <c r="F17" s="51">
        <v>270000</v>
      </c>
    </row>
    <row r="18" spans="1:6" s="48" customFormat="1" ht="26.4" x14ac:dyDescent="0.25">
      <c r="A18" s="34">
        <f t="shared" ref="A18:A81" si="5">LEN(B18)</f>
        <v>4</v>
      </c>
      <c r="B18" s="88">
        <v>6362</v>
      </c>
      <c r="C18" s="46" t="s">
        <v>123</v>
      </c>
      <c r="D18" s="47">
        <f>D19+D20</f>
        <v>0</v>
      </c>
      <c r="E18" s="47">
        <f>E19+E20</f>
        <v>0</v>
      </c>
      <c r="F18" s="47">
        <f>F19+F20</f>
        <v>0</v>
      </c>
    </row>
    <row r="19" spans="1:6" s="52" customFormat="1" ht="22.8" x14ac:dyDescent="0.2">
      <c r="A19" s="49">
        <f t="shared" si="5"/>
        <v>5</v>
      </c>
      <c r="B19" s="89">
        <v>63622</v>
      </c>
      <c r="C19" s="50" t="s">
        <v>124</v>
      </c>
      <c r="D19" s="51"/>
      <c r="E19" s="51"/>
      <c r="F19" s="51"/>
    </row>
    <row r="20" spans="1:6" s="52" customFormat="1" ht="22.8" x14ac:dyDescent="0.2">
      <c r="A20" s="49">
        <f t="shared" si="5"/>
        <v>5</v>
      </c>
      <c r="B20" s="89">
        <v>63623</v>
      </c>
      <c r="C20" s="50" t="s">
        <v>125</v>
      </c>
      <c r="D20" s="51"/>
      <c r="E20" s="51"/>
      <c r="F20" s="51"/>
    </row>
    <row r="21" spans="1:6" ht="13.2" x14ac:dyDescent="0.25">
      <c r="A21" s="49">
        <f t="shared" si="5"/>
        <v>3</v>
      </c>
      <c r="B21" s="87">
        <v>638</v>
      </c>
      <c r="C21" s="44" t="s">
        <v>126</v>
      </c>
      <c r="D21" s="45">
        <f>D22+D27</f>
        <v>0</v>
      </c>
      <c r="E21" s="45">
        <f>E22+E27</f>
        <v>0</v>
      </c>
      <c r="F21" s="45">
        <f>F22+F27</f>
        <v>0</v>
      </c>
    </row>
    <row r="22" spans="1:6" ht="13.2" x14ac:dyDescent="0.25">
      <c r="A22" s="34">
        <f t="shared" si="5"/>
        <v>4</v>
      </c>
      <c r="B22" s="88">
        <v>6381</v>
      </c>
      <c r="C22" s="46" t="s">
        <v>127</v>
      </c>
      <c r="D22" s="47">
        <f>D23+D24+D25+D26</f>
        <v>0</v>
      </c>
      <c r="E22" s="47">
        <f>E23+E24+E25+E26</f>
        <v>0</v>
      </c>
      <c r="F22" s="47">
        <f>F23+F24+F25+F26</f>
        <v>0</v>
      </c>
    </row>
    <row r="23" spans="1:6" ht="23.4" x14ac:dyDescent="0.25">
      <c r="A23" s="49">
        <f t="shared" si="5"/>
        <v>5</v>
      </c>
      <c r="B23" s="89">
        <v>63811</v>
      </c>
      <c r="C23" s="50" t="s">
        <v>128</v>
      </c>
      <c r="D23" s="51"/>
      <c r="E23" s="51"/>
      <c r="F23" s="51"/>
    </row>
    <row r="24" spans="1:6" ht="23.4" x14ac:dyDescent="0.25">
      <c r="A24" s="49">
        <f t="shared" si="5"/>
        <v>5</v>
      </c>
      <c r="B24" s="89">
        <v>63812</v>
      </c>
      <c r="C24" s="50" t="s">
        <v>129</v>
      </c>
      <c r="D24" s="51"/>
      <c r="E24" s="51"/>
      <c r="F24" s="51"/>
    </row>
    <row r="25" spans="1:6" ht="23.4" x14ac:dyDescent="0.25">
      <c r="A25" s="49">
        <f t="shared" si="5"/>
        <v>5</v>
      </c>
      <c r="B25" s="89" t="s">
        <v>130</v>
      </c>
      <c r="C25" s="50" t="s">
        <v>131</v>
      </c>
      <c r="D25" s="51"/>
      <c r="E25" s="51"/>
      <c r="F25" s="51"/>
    </row>
    <row r="26" spans="1:6" ht="23.4" x14ac:dyDescent="0.25">
      <c r="A26" s="49">
        <f t="shared" si="5"/>
        <v>5</v>
      </c>
      <c r="B26" s="89" t="s">
        <v>132</v>
      </c>
      <c r="C26" s="50" t="s">
        <v>133</v>
      </c>
      <c r="D26" s="51"/>
      <c r="E26" s="51"/>
      <c r="F26" s="51"/>
    </row>
    <row r="27" spans="1:6" ht="13.2" x14ac:dyDescent="0.25">
      <c r="A27" s="49">
        <f t="shared" si="5"/>
        <v>4</v>
      </c>
      <c r="B27" s="88">
        <v>6382</v>
      </c>
      <c r="C27" s="46" t="s">
        <v>134</v>
      </c>
      <c r="D27" s="47">
        <f>D28+D29+D30+D31</f>
        <v>0</v>
      </c>
      <c r="E27" s="47">
        <f>E28+E29+E30+E31</f>
        <v>0</v>
      </c>
      <c r="F27" s="47">
        <f>F28+F29+F30+F31</f>
        <v>0</v>
      </c>
    </row>
    <row r="28" spans="1:6" ht="23.4" x14ac:dyDescent="0.25">
      <c r="A28" s="49">
        <f t="shared" si="5"/>
        <v>5</v>
      </c>
      <c r="B28" s="89">
        <v>63821</v>
      </c>
      <c r="C28" s="50" t="s">
        <v>135</v>
      </c>
      <c r="D28" s="51"/>
      <c r="E28" s="51"/>
      <c r="F28" s="51"/>
    </row>
    <row r="29" spans="1:6" ht="23.4" x14ac:dyDescent="0.25">
      <c r="A29" s="49">
        <f t="shared" si="5"/>
        <v>5</v>
      </c>
      <c r="B29" s="89">
        <v>63822</v>
      </c>
      <c r="C29" s="50" t="s">
        <v>136</v>
      </c>
      <c r="D29" s="51"/>
      <c r="E29" s="51"/>
      <c r="F29" s="51"/>
    </row>
    <row r="30" spans="1:6" ht="23.4" x14ac:dyDescent="0.25">
      <c r="A30" s="49">
        <f t="shared" si="5"/>
        <v>5</v>
      </c>
      <c r="B30" s="89" t="s">
        <v>137</v>
      </c>
      <c r="C30" s="50" t="s">
        <v>138</v>
      </c>
      <c r="D30" s="51"/>
      <c r="E30" s="51"/>
      <c r="F30" s="51"/>
    </row>
    <row r="31" spans="1:6" ht="23.4" x14ac:dyDescent="0.25">
      <c r="A31" s="49">
        <f t="shared" si="5"/>
        <v>5</v>
      </c>
      <c r="B31" s="89" t="s">
        <v>139</v>
      </c>
      <c r="C31" s="50" t="s">
        <v>140</v>
      </c>
      <c r="D31" s="51"/>
      <c r="E31" s="51"/>
      <c r="F31" s="51"/>
    </row>
    <row r="32" spans="1:6" ht="13.2" x14ac:dyDescent="0.25">
      <c r="A32" s="49">
        <f t="shared" si="5"/>
        <v>3</v>
      </c>
      <c r="B32" s="87">
        <v>639</v>
      </c>
      <c r="C32" s="44" t="s">
        <v>141</v>
      </c>
      <c r="D32" s="45">
        <f>D33+D35+D37+D39</f>
        <v>0</v>
      </c>
      <c r="E32" s="45">
        <f>E33+E35+E37+E39</f>
        <v>0</v>
      </c>
      <c r="F32" s="45">
        <f>F33+F35+F37+F39</f>
        <v>0</v>
      </c>
    </row>
    <row r="33" spans="1:6" ht="13.2" x14ac:dyDescent="0.25">
      <c r="A33" s="49">
        <f t="shared" si="5"/>
        <v>4</v>
      </c>
      <c r="B33" s="89">
        <v>6391</v>
      </c>
      <c r="C33" s="50" t="s">
        <v>142</v>
      </c>
      <c r="D33" s="47">
        <f>D34</f>
        <v>0</v>
      </c>
      <c r="E33" s="47">
        <f>E34</f>
        <v>0</v>
      </c>
      <c r="F33" s="47">
        <f>F34</f>
        <v>0</v>
      </c>
    </row>
    <row r="34" spans="1:6" ht="13.2" x14ac:dyDescent="0.25">
      <c r="A34" s="49">
        <f t="shared" si="5"/>
        <v>5</v>
      </c>
      <c r="B34" s="89">
        <v>63911</v>
      </c>
      <c r="C34" s="50" t="s">
        <v>142</v>
      </c>
      <c r="D34" s="51"/>
      <c r="E34" s="51"/>
      <c r="F34" s="51"/>
    </row>
    <row r="35" spans="1:6" ht="13.2" x14ac:dyDescent="0.25">
      <c r="A35" s="49">
        <f t="shared" si="5"/>
        <v>4</v>
      </c>
      <c r="B35" s="89">
        <v>3692</v>
      </c>
      <c r="C35" s="50" t="s">
        <v>143</v>
      </c>
      <c r="D35" s="47">
        <f>D36</f>
        <v>0</v>
      </c>
      <c r="E35" s="47">
        <f>E36</f>
        <v>0</v>
      </c>
      <c r="F35" s="47">
        <f>F36</f>
        <v>0</v>
      </c>
    </row>
    <row r="36" spans="1:6" ht="13.2" x14ac:dyDescent="0.25">
      <c r="A36" s="49">
        <f t="shared" si="5"/>
        <v>5</v>
      </c>
      <c r="B36" s="89">
        <v>63921</v>
      </c>
      <c r="C36" s="50" t="s">
        <v>143</v>
      </c>
      <c r="D36" s="51"/>
      <c r="E36" s="51"/>
      <c r="F36" s="51"/>
    </row>
    <row r="37" spans="1:6" ht="23.4" x14ac:dyDescent="0.25">
      <c r="A37" s="49">
        <f t="shared" si="5"/>
        <v>4</v>
      </c>
      <c r="B37" s="89">
        <v>6393</v>
      </c>
      <c r="C37" s="50" t="s">
        <v>144</v>
      </c>
      <c r="D37" s="47">
        <f>D38</f>
        <v>0</v>
      </c>
      <c r="E37" s="47">
        <f>E38</f>
        <v>0</v>
      </c>
      <c r="F37" s="47">
        <f>F38</f>
        <v>0</v>
      </c>
    </row>
    <row r="38" spans="1:6" ht="23.4" x14ac:dyDescent="0.25">
      <c r="A38" s="49">
        <f t="shared" si="5"/>
        <v>5</v>
      </c>
      <c r="B38" s="89">
        <v>63931</v>
      </c>
      <c r="C38" s="50" t="s">
        <v>144</v>
      </c>
      <c r="D38" s="51"/>
      <c r="E38" s="51"/>
      <c r="F38" s="51"/>
    </row>
    <row r="39" spans="1:6" ht="26.4" x14ac:dyDescent="0.25">
      <c r="A39" s="34">
        <f t="shared" si="5"/>
        <v>4</v>
      </c>
      <c r="B39" s="88">
        <v>6394</v>
      </c>
      <c r="C39" s="46" t="s">
        <v>145</v>
      </c>
      <c r="D39" s="47">
        <f>D40</f>
        <v>0</v>
      </c>
      <c r="E39" s="47">
        <f>E40</f>
        <v>0</v>
      </c>
      <c r="F39" s="47">
        <f>F40</f>
        <v>0</v>
      </c>
    </row>
    <row r="40" spans="1:6" ht="23.4" x14ac:dyDescent="0.25">
      <c r="A40" s="49">
        <f t="shared" si="5"/>
        <v>5</v>
      </c>
      <c r="B40" s="89">
        <v>63941</v>
      </c>
      <c r="C40" s="50" t="s">
        <v>145</v>
      </c>
      <c r="D40" s="51"/>
      <c r="E40" s="51"/>
      <c r="F40" s="51"/>
    </row>
    <row r="41" spans="1:6" s="43" customFormat="1" ht="13.2" x14ac:dyDescent="0.25">
      <c r="A41" s="42">
        <f t="shared" si="5"/>
        <v>2</v>
      </c>
      <c r="B41" s="87">
        <v>64</v>
      </c>
      <c r="C41" s="39" t="s">
        <v>146</v>
      </c>
      <c r="D41" s="40">
        <f>D42+D50</f>
        <v>82400</v>
      </c>
      <c r="E41" s="40">
        <f>E42+E50</f>
        <v>82400</v>
      </c>
      <c r="F41" s="40">
        <f>F42+F50</f>
        <v>82400</v>
      </c>
    </row>
    <row r="42" spans="1:6" ht="13.2" x14ac:dyDescent="0.25">
      <c r="A42" s="42">
        <f t="shared" si="5"/>
        <v>3</v>
      </c>
      <c r="B42" s="87">
        <v>641</v>
      </c>
      <c r="C42" s="44" t="s">
        <v>147</v>
      </c>
      <c r="D42" s="45">
        <f>D43+D46+D48</f>
        <v>80000</v>
      </c>
      <c r="E42" s="45">
        <f>E43+E46+E48</f>
        <v>80000</v>
      </c>
      <c r="F42" s="45">
        <f>F43+F46+F48</f>
        <v>80000</v>
      </c>
    </row>
    <row r="43" spans="1:6" s="48" customFormat="1" ht="13.2" x14ac:dyDescent="0.25">
      <c r="A43" s="34">
        <f t="shared" si="5"/>
        <v>4</v>
      </c>
      <c r="B43" s="88">
        <v>6413</v>
      </c>
      <c r="C43" s="46" t="s">
        <v>148</v>
      </c>
      <c r="D43" s="47">
        <f>D44+D45</f>
        <v>80000</v>
      </c>
      <c r="E43" s="47">
        <f>E44+E45</f>
        <v>80000</v>
      </c>
      <c r="F43" s="47">
        <f>F44+F45</f>
        <v>80000</v>
      </c>
    </row>
    <row r="44" spans="1:6" s="52" customFormat="1" ht="13.2" x14ac:dyDescent="0.2">
      <c r="A44" s="49">
        <f t="shared" si="5"/>
        <v>5</v>
      </c>
      <c r="B44" s="89">
        <v>64131</v>
      </c>
      <c r="C44" s="50" t="s">
        <v>149</v>
      </c>
      <c r="D44" s="51"/>
      <c r="E44" s="51"/>
      <c r="F44" s="51"/>
    </row>
    <row r="45" spans="1:6" s="52" customFormat="1" ht="13.2" x14ac:dyDescent="0.2">
      <c r="A45" s="49">
        <f t="shared" si="5"/>
        <v>5</v>
      </c>
      <c r="B45" s="89">
        <v>64132</v>
      </c>
      <c r="C45" s="50" t="s">
        <v>150</v>
      </c>
      <c r="D45" s="51">
        <v>80000</v>
      </c>
      <c r="E45" s="51">
        <v>80000</v>
      </c>
      <c r="F45" s="51">
        <v>80000</v>
      </c>
    </row>
    <row r="46" spans="1:6" s="48" customFormat="1" ht="26.4" x14ac:dyDescent="0.25">
      <c r="A46" s="34">
        <f t="shared" si="5"/>
        <v>4</v>
      </c>
      <c r="B46" s="88">
        <v>6415</v>
      </c>
      <c r="C46" s="46" t="s">
        <v>151</v>
      </c>
      <c r="D46" s="47">
        <f>D47</f>
        <v>0</v>
      </c>
      <c r="E46" s="47">
        <f>E47</f>
        <v>0</v>
      </c>
      <c r="F46" s="47">
        <f>F47</f>
        <v>0</v>
      </c>
    </row>
    <row r="47" spans="1:6" s="52" customFormat="1" ht="13.2" x14ac:dyDescent="0.2">
      <c r="A47" s="49">
        <f t="shared" si="5"/>
        <v>5</v>
      </c>
      <c r="B47" s="89">
        <v>64151</v>
      </c>
      <c r="C47" s="50" t="s">
        <v>152</v>
      </c>
      <c r="D47" s="51"/>
      <c r="E47" s="51"/>
      <c r="F47" s="51"/>
    </row>
    <row r="48" spans="1:6" s="48" customFormat="1" ht="13.2" x14ac:dyDescent="0.25">
      <c r="A48" s="34">
        <f t="shared" si="5"/>
        <v>4</v>
      </c>
      <c r="B48" s="88">
        <v>6419</v>
      </c>
      <c r="C48" s="46" t="s">
        <v>153</v>
      </c>
      <c r="D48" s="47">
        <f>D49</f>
        <v>0</v>
      </c>
      <c r="E48" s="47">
        <f>E49</f>
        <v>0</v>
      </c>
      <c r="F48" s="47">
        <f>F49</f>
        <v>0</v>
      </c>
    </row>
    <row r="49" spans="1:6" s="52" customFormat="1" ht="13.2" x14ac:dyDescent="0.2">
      <c r="A49" s="49">
        <f t="shared" si="5"/>
        <v>5</v>
      </c>
      <c r="B49" s="89">
        <v>64199</v>
      </c>
      <c r="C49" s="50" t="s">
        <v>153</v>
      </c>
      <c r="D49" s="51"/>
      <c r="E49" s="51"/>
      <c r="F49" s="51"/>
    </row>
    <row r="50" spans="1:6" s="43" customFormat="1" ht="13.2" x14ac:dyDescent="0.25">
      <c r="A50" s="42">
        <f t="shared" si="5"/>
        <v>3</v>
      </c>
      <c r="B50" s="87">
        <v>642</v>
      </c>
      <c r="C50" s="44" t="s">
        <v>154</v>
      </c>
      <c r="D50" s="45">
        <f>D51+D53+D57</f>
        <v>2400</v>
      </c>
      <c r="E50" s="45">
        <f>E51+E53+E57</f>
        <v>2400</v>
      </c>
      <c r="F50" s="45">
        <f>F51+F53+F57</f>
        <v>2400</v>
      </c>
    </row>
    <row r="51" spans="1:6" s="54" customFormat="1" ht="13.2" x14ac:dyDescent="0.25">
      <c r="A51" s="34">
        <f t="shared" si="5"/>
        <v>4</v>
      </c>
      <c r="B51" s="88">
        <v>6421</v>
      </c>
      <c r="C51" s="46" t="s">
        <v>155</v>
      </c>
      <c r="D51" s="53">
        <f>SUM(D52:D52)</f>
        <v>0</v>
      </c>
      <c r="E51" s="53">
        <f>SUM(E52:E52)</f>
        <v>0</v>
      </c>
      <c r="F51" s="53">
        <f>SUM(F52:F52)</f>
        <v>0</v>
      </c>
    </row>
    <row r="52" spans="1:6" s="56" customFormat="1" ht="22.8" x14ac:dyDescent="0.2">
      <c r="A52" s="49">
        <f t="shared" si="5"/>
        <v>5</v>
      </c>
      <c r="B52" s="89">
        <v>64219</v>
      </c>
      <c r="C52" s="50" t="s">
        <v>156</v>
      </c>
      <c r="D52" s="55"/>
      <c r="E52" s="55"/>
      <c r="F52" s="55"/>
    </row>
    <row r="53" spans="1:6" s="48" customFormat="1" ht="13.2" x14ac:dyDescent="0.25">
      <c r="A53" s="34">
        <f t="shared" si="5"/>
        <v>4</v>
      </c>
      <c r="B53" s="88">
        <v>6422</v>
      </c>
      <c r="C53" s="46" t="s">
        <v>157</v>
      </c>
      <c r="D53" s="47">
        <f>SUM(D54:D56)</f>
        <v>2400</v>
      </c>
      <c r="E53" s="47">
        <f t="shared" ref="E53:F53" si="6">SUM(E54:E56)</f>
        <v>2400</v>
      </c>
      <c r="F53" s="47">
        <f t="shared" si="6"/>
        <v>2400</v>
      </c>
    </row>
    <row r="54" spans="1:6" s="48" customFormat="1" ht="13.2" x14ac:dyDescent="0.25">
      <c r="A54" s="34"/>
      <c r="B54" s="88">
        <v>64224</v>
      </c>
      <c r="C54" s="46" t="s">
        <v>378</v>
      </c>
      <c r="D54" s="47"/>
      <c r="E54" s="47"/>
      <c r="F54" s="47"/>
    </row>
    <row r="55" spans="1:6" s="52" customFormat="1" ht="13.2" x14ac:dyDescent="0.2">
      <c r="A55" s="49">
        <f t="shared" si="5"/>
        <v>5</v>
      </c>
      <c r="B55" s="89">
        <v>64225</v>
      </c>
      <c r="C55" s="50" t="s">
        <v>158</v>
      </c>
      <c r="D55" s="51"/>
      <c r="E55" s="51"/>
      <c r="F55" s="51"/>
    </row>
    <row r="56" spans="1:6" ht="13.2" x14ac:dyDescent="0.25">
      <c r="A56" s="49">
        <f t="shared" si="5"/>
        <v>5</v>
      </c>
      <c r="B56" s="89">
        <v>64229</v>
      </c>
      <c r="C56" s="50" t="s">
        <v>159</v>
      </c>
      <c r="D56" s="47">
        <v>2400</v>
      </c>
      <c r="E56" s="47">
        <v>2400</v>
      </c>
      <c r="F56" s="47">
        <v>2400</v>
      </c>
    </row>
    <row r="57" spans="1:6" s="48" customFormat="1" ht="13.2" x14ac:dyDescent="0.25">
      <c r="A57" s="34">
        <f t="shared" si="5"/>
        <v>4</v>
      </c>
      <c r="B57" s="88">
        <v>6429</v>
      </c>
      <c r="C57" s="46" t="s">
        <v>160</v>
      </c>
      <c r="D57" s="47">
        <f>D58</f>
        <v>0</v>
      </c>
      <c r="E57" s="47">
        <f>E58</f>
        <v>0</v>
      </c>
      <c r="F57" s="47">
        <f>F58</f>
        <v>0</v>
      </c>
    </row>
    <row r="58" spans="1:6" s="52" customFormat="1" ht="13.2" x14ac:dyDescent="0.2">
      <c r="A58" s="49">
        <f t="shared" si="5"/>
        <v>5</v>
      </c>
      <c r="B58" s="89">
        <v>64299</v>
      </c>
      <c r="C58" s="50" t="s">
        <v>160</v>
      </c>
      <c r="D58" s="51"/>
      <c r="E58" s="51"/>
      <c r="F58" s="51"/>
    </row>
    <row r="59" spans="1:6" s="43" customFormat="1" ht="26.4" x14ac:dyDescent="0.25">
      <c r="A59" s="42">
        <f t="shared" si="5"/>
        <v>2</v>
      </c>
      <c r="B59" s="87">
        <v>65</v>
      </c>
      <c r="C59" s="39" t="s">
        <v>161</v>
      </c>
      <c r="D59" s="40">
        <f t="shared" ref="D59:F60" si="7">D60</f>
        <v>50000</v>
      </c>
      <c r="E59" s="40">
        <f t="shared" si="7"/>
        <v>50000</v>
      </c>
      <c r="F59" s="40">
        <f t="shared" si="7"/>
        <v>50000</v>
      </c>
    </row>
    <row r="60" spans="1:6" ht="13.2" x14ac:dyDescent="0.25">
      <c r="A60" s="42">
        <f t="shared" si="5"/>
        <v>3</v>
      </c>
      <c r="B60" s="87">
        <v>652</v>
      </c>
      <c r="C60" s="44" t="s">
        <v>162</v>
      </c>
      <c r="D60" s="45">
        <f t="shared" si="7"/>
        <v>50000</v>
      </c>
      <c r="E60" s="45">
        <f t="shared" si="7"/>
        <v>50000</v>
      </c>
      <c r="F60" s="45">
        <f t="shared" si="7"/>
        <v>50000</v>
      </c>
    </row>
    <row r="61" spans="1:6" s="48" customFormat="1" ht="13.2" x14ac:dyDescent="0.25">
      <c r="A61" s="34">
        <f t="shared" si="5"/>
        <v>4</v>
      </c>
      <c r="B61" s="88">
        <v>6526</v>
      </c>
      <c r="C61" s="46" t="s">
        <v>163</v>
      </c>
      <c r="D61" s="47">
        <f>D62+D63+D64</f>
        <v>50000</v>
      </c>
      <c r="E61" s="47">
        <f>E62+E63+E64</f>
        <v>50000</v>
      </c>
      <c r="F61" s="47">
        <f>F62+F63+F64</f>
        <v>50000</v>
      </c>
    </row>
    <row r="62" spans="1:6" s="52" customFormat="1" ht="13.2" x14ac:dyDescent="0.2">
      <c r="A62" s="49">
        <f t="shared" si="5"/>
        <v>5</v>
      </c>
      <c r="B62" s="89">
        <v>65267</v>
      </c>
      <c r="C62" s="50" t="s">
        <v>164</v>
      </c>
      <c r="D62" s="51">
        <v>50000</v>
      </c>
      <c r="E62" s="51">
        <v>50000</v>
      </c>
      <c r="F62" s="51">
        <v>50000</v>
      </c>
    </row>
    <row r="63" spans="1:6" s="52" customFormat="1" ht="13.2" x14ac:dyDescent="0.2">
      <c r="A63" s="49">
        <f t="shared" si="5"/>
        <v>5</v>
      </c>
      <c r="B63" s="89">
        <v>65268</v>
      </c>
      <c r="C63" s="50" t="s">
        <v>165</v>
      </c>
      <c r="D63" s="51"/>
      <c r="E63" s="51"/>
      <c r="F63" s="51"/>
    </row>
    <row r="64" spans="1:6" s="52" customFormat="1" ht="13.2" x14ac:dyDescent="0.2">
      <c r="A64" s="49">
        <f t="shared" si="5"/>
        <v>5</v>
      </c>
      <c r="B64" s="89">
        <v>65269</v>
      </c>
      <c r="C64" s="50" t="s">
        <v>166</v>
      </c>
      <c r="D64" s="51"/>
      <c r="E64" s="51"/>
      <c r="F64" s="51"/>
    </row>
    <row r="65" spans="1:6" s="43" customFormat="1" ht="26.4" x14ac:dyDescent="0.25">
      <c r="A65" s="42">
        <f t="shared" si="5"/>
        <v>2</v>
      </c>
      <c r="B65" s="87">
        <v>66</v>
      </c>
      <c r="C65" s="39" t="s">
        <v>167</v>
      </c>
      <c r="D65" s="40">
        <f>D66+D69</f>
        <v>1200000</v>
      </c>
      <c r="E65" s="40">
        <f>E66+E69</f>
        <v>1200000</v>
      </c>
      <c r="F65" s="40">
        <f>F66+F69</f>
        <v>1200000</v>
      </c>
    </row>
    <row r="66" spans="1:6" ht="13.2" x14ac:dyDescent="0.25">
      <c r="A66" s="42">
        <f t="shared" si="5"/>
        <v>3</v>
      </c>
      <c r="B66" s="87">
        <v>661</v>
      </c>
      <c r="C66" s="44" t="s">
        <v>168</v>
      </c>
      <c r="D66" s="45">
        <f t="shared" ref="D66:F67" si="8">D67</f>
        <v>1200000</v>
      </c>
      <c r="E66" s="45">
        <f t="shared" si="8"/>
        <v>1200000</v>
      </c>
      <c r="F66" s="45">
        <f t="shared" si="8"/>
        <v>1200000</v>
      </c>
    </row>
    <row r="67" spans="1:6" s="48" customFormat="1" ht="13.2" x14ac:dyDescent="0.25">
      <c r="A67" s="34">
        <f t="shared" si="5"/>
        <v>4</v>
      </c>
      <c r="B67" s="88">
        <v>6615</v>
      </c>
      <c r="C67" s="46" t="s">
        <v>169</v>
      </c>
      <c r="D67" s="47">
        <f t="shared" si="8"/>
        <v>1200000</v>
      </c>
      <c r="E67" s="47">
        <f t="shared" si="8"/>
        <v>1200000</v>
      </c>
      <c r="F67" s="47">
        <f t="shared" si="8"/>
        <v>1200000</v>
      </c>
    </row>
    <row r="68" spans="1:6" s="52" customFormat="1" ht="13.2" x14ac:dyDescent="0.2">
      <c r="A68" s="49">
        <f t="shared" si="5"/>
        <v>5</v>
      </c>
      <c r="B68" s="89">
        <v>66151</v>
      </c>
      <c r="C68" s="50" t="s">
        <v>169</v>
      </c>
      <c r="D68" s="51">
        <v>1200000</v>
      </c>
      <c r="E68" s="51">
        <v>1200000</v>
      </c>
      <c r="F68" s="51">
        <v>1200000</v>
      </c>
    </row>
    <row r="69" spans="1:6" s="43" customFormat="1" ht="13.2" x14ac:dyDescent="0.25">
      <c r="A69" s="42">
        <f t="shared" si="5"/>
        <v>3</v>
      </c>
      <c r="B69" s="87">
        <v>663</v>
      </c>
      <c r="C69" s="44" t="s">
        <v>170</v>
      </c>
      <c r="D69" s="45">
        <f>D70+D72</f>
        <v>0</v>
      </c>
      <c r="E69" s="45">
        <f>E70+E72</f>
        <v>0</v>
      </c>
      <c r="F69" s="45">
        <f>F70+F72</f>
        <v>0</v>
      </c>
    </row>
    <row r="70" spans="1:6" s="48" customFormat="1" ht="13.2" x14ac:dyDescent="0.25">
      <c r="A70" s="34">
        <f t="shared" si="5"/>
        <v>4</v>
      </c>
      <c r="B70" s="88">
        <v>6631</v>
      </c>
      <c r="C70" s="46" t="s">
        <v>171</v>
      </c>
      <c r="D70" s="47">
        <f>D71</f>
        <v>0</v>
      </c>
      <c r="E70" s="47">
        <f>E71</f>
        <v>0</v>
      </c>
      <c r="F70" s="47">
        <f>F71</f>
        <v>0</v>
      </c>
    </row>
    <row r="71" spans="1:6" s="52" customFormat="1" ht="13.2" x14ac:dyDescent="0.2">
      <c r="A71" s="49">
        <f t="shared" si="5"/>
        <v>5</v>
      </c>
      <c r="B71" s="89">
        <v>66314</v>
      </c>
      <c r="C71" s="50" t="s">
        <v>172</v>
      </c>
      <c r="D71" s="51"/>
      <c r="E71" s="51"/>
      <c r="F71" s="51"/>
    </row>
    <row r="72" spans="1:6" s="48" customFormat="1" ht="13.2" x14ac:dyDescent="0.25">
      <c r="A72" s="34">
        <f t="shared" si="5"/>
        <v>4</v>
      </c>
      <c r="B72" s="88">
        <v>6632</v>
      </c>
      <c r="C72" s="46" t="s">
        <v>173</v>
      </c>
      <c r="D72" s="47">
        <f>D73</f>
        <v>0</v>
      </c>
      <c r="E72" s="47">
        <f>E73</f>
        <v>0</v>
      </c>
      <c r="F72" s="47">
        <f>F73</f>
        <v>0</v>
      </c>
    </row>
    <row r="73" spans="1:6" s="52" customFormat="1" ht="13.2" x14ac:dyDescent="0.2">
      <c r="A73" s="49">
        <f t="shared" si="5"/>
        <v>5</v>
      </c>
      <c r="B73" s="89">
        <v>66322</v>
      </c>
      <c r="C73" s="50" t="s">
        <v>174</v>
      </c>
      <c r="D73" s="51"/>
      <c r="E73" s="51"/>
      <c r="F73" s="51"/>
    </row>
    <row r="74" spans="1:6" s="43" customFormat="1" ht="26.4" x14ac:dyDescent="0.25">
      <c r="A74" s="42">
        <f t="shared" si="5"/>
        <v>2</v>
      </c>
      <c r="B74" s="87">
        <v>67</v>
      </c>
      <c r="C74" s="39" t="s">
        <v>175</v>
      </c>
      <c r="D74" s="40">
        <f>D75+D82</f>
        <v>47125064.899999999</v>
      </c>
      <c r="E74" s="40">
        <f>E75+E82</f>
        <v>50838164.899999999</v>
      </c>
      <c r="F74" s="40">
        <f>F75+F82</f>
        <v>50838164.899999999</v>
      </c>
    </row>
    <row r="75" spans="1:6" ht="24" x14ac:dyDescent="0.25">
      <c r="A75" s="42">
        <f t="shared" si="5"/>
        <v>3</v>
      </c>
      <c r="B75" s="87">
        <v>671</v>
      </c>
      <c r="C75" s="44" t="s">
        <v>176</v>
      </c>
      <c r="D75" s="40">
        <f>D76+D78+D80</f>
        <v>4419039.9000000004</v>
      </c>
      <c r="E75" s="40">
        <f>E76+E78+E80</f>
        <v>8132139.9000000004</v>
      </c>
      <c r="F75" s="40">
        <f>F76+F78+F80</f>
        <v>8132139.9000000004</v>
      </c>
    </row>
    <row r="76" spans="1:6" s="48" customFormat="1" ht="26.4" x14ac:dyDescent="0.25">
      <c r="A76" s="34">
        <f t="shared" si="5"/>
        <v>4</v>
      </c>
      <c r="B76" s="88">
        <v>6711</v>
      </c>
      <c r="C76" s="46" t="s">
        <v>177</v>
      </c>
      <c r="D76" s="58">
        <f>SUM(D77)</f>
        <v>4270839.9000000004</v>
      </c>
      <c r="E76" s="58">
        <f>SUM(E77)</f>
        <v>6022139.9000000004</v>
      </c>
      <c r="F76" s="58">
        <f>SUM(F77)</f>
        <v>6022139.9000000004</v>
      </c>
    </row>
    <row r="77" spans="1:6" s="52" customFormat="1" ht="22.8" x14ac:dyDescent="0.2">
      <c r="A77" s="49">
        <f t="shared" si="5"/>
        <v>5</v>
      </c>
      <c r="B77" s="89">
        <v>67111</v>
      </c>
      <c r="C77" s="50" t="s">
        <v>177</v>
      </c>
      <c r="D77" s="51">
        <v>4270839.9000000004</v>
      </c>
      <c r="E77" s="51">
        <v>6022139.9000000004</v>
      </c>
      <c r="F77" s="51">
        <v>6022139.9000000004</v>
      </c>
    </row>
    <row r="78" spans="1:6" s="48" customFormat="1" ht="26.4" x14ac:dyDescent="0.25">
      <c r="A78" s="34">
        <f t="shared" si="5"/>
        <v>4</v>
      </c>
      <c r="B78" s="88">
        <v>6712</v>
      </c>
      <c r="C78" s="46" t="s">
        <v>178</v>
      </c>
      <c r="D78" s="58">
        <f>SUM(D79)</f>
        <v>148200</v>
      </c>
      <c r="E78" s="58">
        <f>SUM(E79)</f>
        <v>2110000</v>
      </c>
      <c r="F78" s="58">
        <f>SUM(F79)</f>
        <v>2110000</v>
      </c>
    </row>
    <row r="79" spans="1:6" s="52" customFormat="1" ht="22.8" x14ac:dyDescent="0.2">
      <c r="A79" s="49">
        <f t="shared" si="5"/>
        <v>5</v>
      </c>
      <c r="B79" s="89">
        <v>67121</v>
      </c>
      <c r="C79" s="50" t="s">
        <v>178</v>
      </c>
      <c r="D79" s="51">
        <v>148200</v>
      </c>
      <c r="E79" s="51">
        <v>2110000</v>
      </c>
      <c r="F79" s="51">
        <v>2110000</v>
      </c>
    </row>
    <row r="80" spans="1:6" s="48" customFormat="1" ht="26.4" x14ac:dyDescent="0.25">
      <c r="A80" s="34">
        <f t="shared" si="5"/>
        <v>4</v>
      </c>
      <c r="B80" s="88">
        <v>6714</v>
      </c>
      <c r="C80" s="46" t="s">
        <v>179</v>
      </c>
      <c r="D80" s="58">
        <f>SUM(D81)</f>
        <v>0</v>
      </c>
      <c r="E80" s="58">
        <f>SUM(E81)</f>
        <v>0</v>
      </c>
      <c r="F80" s="58">
        <f>SUM(F81)</f>
        <v>0</v>
      </c>
    </row>
    <row r="81" spans="1:6" s="52" customFormat="1" ht="22.8" x14ac:dyDescent="0.2">
      <c r="A81" s="49">
        <f t="shared" si="5"/>
        <v>5</v>
      </c>
      <c r="B81" s="89">
        <v>67141</v>
      </c>
      <c r="C81" s="50" t="s">
        <v>179</v>
      </c>
      <c r="D81" s="51"/>
      <c r="E81" s="51"/>
      <c r="F81" s="51"/>
    </row>
    <row r="82" spans="1:6" s="43" customFormat="1" ht="13.2" x14ac:dyDescent="0.25">
      <c r="A82" s="42">
        <f t="shared" ref="A82:A109" si="9">LEN(B82)</f>
        <v>3</v>
      </c>
      <c r="B82" s="87">
        <v>673</v>
      </c>
      <c r="C82" s="44" t="s">
        <v>180</v>
      </c>
      <c r="D82" s="40">
        <f t="shared" ref="D82:F83" si="10">SUM(D83)</f>
        <v>42706025</v>
      </c>
      <c r="E82" s="40">
        <f t="shared" si="10"/>
        <v>42706025</v>
      </c>
      <c r="F82" s="40">
        <f t="shared" si="10"/>
        <v>42706025</v>
      </c>
    </row>
    <row r="83" spans="1:6" s="48" customFormat="1" ht="13.2" x14ac:dyDescent="0.25">
      <c r="A83" s="34">
        <f t="shared" si="9"/>
        <v>4</v>
      </c>
      <c r="B83" s="88">
        <v>6731</v>
      </c>
      <c r="C83" s="46" t="s">
        <v>180</v>
      </c>
      <c r="D83" s="58">
        <f t="shared" si="10"/>
        <v>42706025</v>
      </c>
      <c r="E83" s="58">
        <f t="shared" si="10"/>
        <v>42706025</v>
      </c>
      <c r="F83" s="58">
        <f t="shared" si="10"/>
        <v>42706025</v>
      </c>
    </row>
    <row r="84" spans="1:6" s="52" customFormat="1" ht="13.2" x14ac:dyDescent="0.2">
      <c r="A84" s="49">
        <f t="shared" si="9"/>
        <v>5</v>
      </c>
      <c r="B84" s="89">
        <v>67311</v>
      </c>
      <c r="C84" s="50" t="s">
        <v>180</v>
      </c>
      <c r="D84" s="51">
        <v>42706025</v>
      </c>
      <c r="E84" s="51">
        <v>42706025</v>
      </c>
      <c r="F84" s="51">
        <v>42706025</v>
      </c>
    </row>
    <row r="85" spans="1:6" s="43" customFormat="1" ht="13.2" x14ac:dyDescent="0.25">
      <c r="A85" s="42">
        <f t="shared" si="9"/>
        <v>2</v>
      </c>
      <c r="B85" s="87">
        <v>68</v>
      </c>
      <c r="C85" s="39" t="s">
        <v>181</v>
      </c>
      <c r="D85" s="40">
        <f t="shared" ref="D85:F86" si="11">D86</f>
        <v>10000</v>
      </c>
      <c r="E85" s="40">
        <f t="shared" si="11"/>
        <v>10000</v>
      </c>
      <c r="F85" s="40">
        <f t="shared" si="11"/>
        <v>10000</v>
      </c>
    </row>
    <row r="86" spans="1:6" ht="13.2" x14ac:dyDescent="0.25">
      <c r="A86" s="42">
        <f t="shared" si="9"/>
        <v>3</v>
      </c>
      <c r="B86" s="87">
        <v>683</v>
      </c>
      <c r="C86" s="44" t="s">
        <v>182</v>
      </c>
      <c r="D86" s="40">
        <f t="shared" si="11"/>
        <v>10000</v>
      </c>
      <c r="E86" s="40">
        <f t="shared" si="11"/>
        <v>10000</v>
      </c>
      <c r="F86" s="40">
        <f t="shared" si="11"/>
        <v>10000</v>
      </c>
    </row>
    <row r="87" spans="1:6" s="48" customFormat="1" ht="13.2" x14ac:dyDescent="0.25">
      <c r="A87" s="34">
        <f t="shared" si="9"/>
        <v>4</v>
      </c>
      <c r="B87" s="88">
        <v>6831</v>
      </c>
      <c r="C87" s="46" t="s">
        <v>182</v>
      </c>
      <c r="D87" s="58">
        <f>SUM(D88)</f>
        <v>10000</v>
      </c>
      <c r="E87" s="58">
        <f>SUM(E88)</f>
        <v>10000</v>
      </c>
      <c r="F87" s="58">
        <f>SUM(F88)</f>
        <v>10000</v>
      </c>
    </row>
    <row r="88" spans="1:6" s="52" customFormat="1" ht="13.2" x14ac:dyDescent="0.2">
      <c r="A88" s="49">
        <f t="shared" si="9"/>
        <v>5</v>
      </c>
      <c r="B88" s="89">
        <v>68311</v>
      </c>
      <c r="C88" s="50" t="s">
        <v>182</v>
      </c>
      <c r="D88" s="51">
        <v>10000</v>
      </c>
      <c r="E88" s="51">
        <v>10000</v>
      </c>
      <c r="F88" s="51">
        <v>10000</v>
      </c>
    </row>
    <row r="89" spans="1:6" s="41" customFormat="1" ht="13.2" x14ac:dyDescent="0.25">
      <c r="A89" s="38">
        <f t="shared" si="9"/>
        <v>1</v>
      </c>
      <c r="B89" s="87">
        <v>7</v>
      </c>
      <c r="C89" s="39" t="s">
        <v>183</v>
      </c>
      <c r="D89" s="40">
        <f>D90+D94</f>
        <v>1500</v>
      </c>
      <c r="E89" s="40">
        <f>E90+E94</f>
        <v>1500</v>
      </c>
      <c r="F89" s="40">
        <f>F90+F94</f>
        <v>1500</v>
      </c>
    </row>
    <row r="90" spans="1:6" s="43" customFormat="1" ht="13.2" x14ac:dyDescent="0.25">
      <c r="A90" s="42">
        <f t="shared" si="9"/>
        <v>2</v>
      </c>
      <c r="B90" s="87">
        <v>71</v>
      </c>
      <c r="C90" s="39" t="s">
        <v>184</v>
      </c>
      <c r="D90" s="40">
        <f t="shared" ref="D90:F92" si="12">D91</f>
        <v>0</v>
      </c>
      <c r="E90" s="40">
        <f t="shared" si="12"/>
        <v>0</v>
      </c>
      <c r="F90" s="40">
        <f t="shared" si="12"/>
        <v>0</v>
      </c>
    </row>
    <row r="91" spans="1:6" ht="24" x14ac:dyDescent="0.25">
      <c r="A91" s="42">
        <f t="shared" si="9"/>
        <v>3</v>
      </c>
      <c r="B91" s="87">
        <v>711</v>
      </c>
      <c r="C91" s="44" t="s">
        <v>185</v>
      </c>
      <c r="D91" s="45">
        <f t="shared" si="12"/>
        <v>0</v>
      </c>
      <c r="E91" s="45">
        <f t="shared" si="12"/>
        <v>0</v>
      </c>
      <c r="F91" s="45">
        <f t="shared" si="12"/>
        <v>0</v>
      </c>
    </row>
    <row r="92" spans="1:6" s="48" customFormat="1" ht="13.2" x14ac:dyDescent="0.25">
      <c r="A92" s="34">
        <f t="shared" si="9"/>
        <v>4</v>
      </c>
      <c r="B92" s="88">
        <v>7111</v>
      </c>
      <c r="C92" s="46" t="s">
        <v>186</v>
      </c>
      <c r="D92" s="47">
        <f t="shared" si="12"/>
        <v>0</v>
      </c>
      <c r="E92" s="47">
        <f t="shared" si="12"/>
        <v>0</v>
      </c>
      <c r="F92" s="47">
        <f t="shared" si="12"/>
        <v>0</v>
      </c>
    </row>
    <row r="93" spans="1:6" s="52" customFormat="1" ht="13.2" x14ac:dyDescent="0.2">
      <c r="A93" s="49">
        <f t="shared" si="9"/>
        <v>5</v>
      </c>
      <c r="B93" s="89">
        <v>71111</v>
      </c>
      <c r="C93" s="50" t="s">
        <v>187</v>
      </c>
      <c r="D93" s="57"/>
      <c r="E93" s="57"/>
      <c r="F93" s="57"/>
    </row>
    <row r="94" spans="1:6" s="43" customFormat="1" ht="13.2" x14ac:dyDescent="0.25">
      <c r="A94" s="42">
        <f t="shared" si="9"/>
        <v>2</v>
      </c>
      <c r="B94" s="87">
        <v>72</v>
      </c>
      <c r="C94" s="39" t="s">
        <v>188</v>
      </c>
      <c r="D94" s="40">
        <f>D95+D100</f>
        <v>1500</v>
      </c>
      <c r="E94" s="40">
        <f>E95+E100</f>
        <v>1500</v>
      </c>
      <c r="F94" s="40">
        <f>F95+F100</f>
        <v>1500</v>
      </c>
    </row>
    <row r="95" spans="1:6" ht="13.2" x14ac:dyDescent="0.25">
      <c r="A95" s="42">
        <f t="shared" si="9"/>
        <v>3</v>
      </c>
      <c r="B95" s="87">
        <v>721</v>
      </c>
      <c r="C95" s="44" t="s">
        <v>189</v>
      </c>
      <c r="D95" s="45">
        <f>D96+D98</f>
        <v>1500</v>
      </c>
      <c r="E95" s="45">
        <f>E96+E98</f>
        <v>1500</v>
      </c>
      <c r="F95" s="45">
        <f>F96+F98</f>
        <v>1500</v>
      </c>
    </row>
    <row r="96" spans="1:6" s="48" customFormat="1" ht="13.2" x14ac:dyDescent="0.25">
      <c r="A96" s="34">
        <f t="shared" si="9"/>
        <v>4</v>
      </c>
      <c r="B96" s="88">
        <v>7211</v>
      </c>
      <c r="C96" s="46" t="s">
        <v>190</v>
      </c>
      <c r="D96" s="47">
        <f>D97</f>
        <v>1500</v>
      </c>
      <c r="E96" s="47">
        <f>E97</f>
        <v>1500</v>
      </c>
      <c r="F96" s="47">
        <f>F97</f>
        <v>1500</v>
      </c>
    </row>
    <row r="97" spans="1:6" s="52" customFormat="1" ht="13.2" x14ac:dyDescent="0.2">
      <c r="A97" s="49">
        <f t="shared" si="9"/>
        <v>5</v>
      </c>
      <c r="B97" s="89">
        <v>72119</v>
      </c>
      <c r="C97" s="50" t="s">
        <v>191</v>
      </c>
      <c r="D97" s="51">
        <v>1500</v>
      </c>
      <c r="E97" s="51">
        <v>1500</v>
      </c>
      <c r="F97" s="51">
        <v>1500</v>
      </c>
    </row>
    <row r="98" spans="1:6" s="48" customFormat="1" ht="13.2" x14ac:dyDescent="0.25">
      <c r="A98" s="34">
        <f t="shared" si="9"/>
        <v>4</v>
      </c>
      <c r="B98" s="88">
        <v>7212</v>
      </c>
      <c r="C98" s="46" t="s">
        <v>192</v>
      </c>
      <c r="D98" s="47">
        <f>D99</f>
        <v>0</v>
      </c>
      <c r="E98" s="47">
        <f>E99</f>
        <v>0</v>
      </c>
      <c r="F98" s="47">
        <f>F99</f>
        <v>0</v>
      </c>
    </row>
    <row r="99" spans="1:6" s="52" customFormat="1" ht="13.2" x14ac:dyDescent="0.2">
      <c r="A99" s="49">
        <f t="shared" si="9"/>
        <v>5</v>
      </c>
      <c r="B99" s="89">
        <v>72121</v>
      </c>
      <c r="C99" s="50" t="s">
        <v>193</v>
      </c>
      <c r="D99" s="51"/>
      <c r="E99" s="51"/>
      <c r="F99" s="51"/>
    </row>
    <row r="100" spans="1:6" s="43" customFormat="1" ht="13.2" x14ac:dyDescent="0.25">
      <c r="A100" s="42">
        <f t="shared" si="9"/>
        <v>3</v>
      </c>
      <c r="B100" s="87">
        <v>723</v>
      </c>
      <c r="C100" s="44" t="s">
        <v>194</v>
      </c>
      <c r="D100" s="45">
        <f t="shared" ref="D100:F101" si="13">D101</f>
        <v>0</v>
      </c>
      <c r="E100" s="45">
        <f t="shared" si="13"/>
        <v>0</v>
      </c>
      <c r="F100" s="45">
        <f t="shared" si="13"/>
        <v>0</v>
      </c>
    </row>
    <row r="101" spans="1:6" s="48" customFormat="1" ht="13.2" x14ac:dyDescent="0.25">
      <c r="A101" s="34">
        <f t="shared" si="9"/>
        <v>4</v>
      </c>
      <c r="B101" s="88">
        <v>7231</v>
      </c>
      <c r="C101" s="46" t="s">
        <v>89</v>
      </c>
      <c r="D101" s="47">
        <f t="shared" si="13"/>
        <v>0</v>
      </c>
      <c r="E101" s="47">
        <f t="shared" si="13"/>
        <v>0</v>
      </c>
      <c r="F101" s="47">
        <f t="shared" si="13"/>
        <v>0</v>
      </c>
    </row>
    <row r="102" spans="1:6" s="52" customFormat="1" ht="13.2" x14ac:dyDescent="0.2">
      <c r="A102" s="49">
        <f t="shared" si="9"/>
        <v>5</v>
      </c>
      <c r="B102" s="89">
        <v>72311</v>
      </c>
      <c r="C102" s="50" t="s">
        <v>195</v>
      </c>
      <c r="D102" s="51"/>
      <c r="E102" s="51"/>
      <c r="F102" s="51"/>
    </row>
    <row r="103" spans="1:6" s="41" customFormat="1" ht="13.2" x14ac:dyDescent="0.25">
      <c r="A103" s="38">
        <f t="shared" si="9"/>
        <v>1</v>
      </c>
      <c r="B103" s="87">
        <v>8</v>
      </c>
      <c r="C103" s="39" t="s">
        <v>196</v>
      </c>
      <c r="D103" s="40">
        <f>D104</f>
        <v>0</v>
      </c>
      <c r="E103" s="40">
        <f>E104</f>
        <v>0</v>
      </c>
      <c r="F103" s="40">
        <f>F104</f>
        <v>0</v>
      </c>
    </row>
    <row r="104" spans="1:6" s="43" customFormat="1" ht="13.2" x14ac:dyDescent="0.25">
      <c r="A104" s="42">
        <f t="shared" si="9"/>
        <v>2</v>
      </c>
      <c r="B104" s="87">
        <v>84</v>
      </c>
      <c r="C104" s="39" t="s">
        <v>197</v>
      </c>
      <c r="D104" s="40">
        <f>D105+D107</f>
        <v>0</v>
      </c>
      <c r="E104" s="40">
        <f>E105+E107</f>
        <v>0</v>
      </c>
      <c r="F104" s="40">
        <f>F105+F107</f>
        <v>0</v>
      </c>
    </row>
    <row r="105" spans="1:6" ht="24" x14ac:dyDescent="0.25">
      <c r="A105" s="42">
        <f t="shared" si="9"/>
        <v>3</v>
      </c>
      <c r="B105" s="87">
        <v>844</v>
      </c>
      <c r="C105" s="44" t="s">
        <v>198</v>
      </c>
      <c r="D105" s="40">
        <f>D106</f>
        <v>0</v>
      </c>
      <c r="E105" s="40">
        <f>E106</f>
        <v>0</v>
      </c>
      <c r="F105" s="40">
        <f>F106</f>
        <v>0</v>
      </c>
    </row>
    <row r="106" spans="1:6" s="48" customFormat="1" ht="26.4" x14ac:dyDescent="0.25">
      <c r="A106" s="34">
        <f t="shared" si="9"/>
        <v>4</v>
      </c>
      <c r="B106" s="88">
        <v>8443</v>
      </c>
      <c r="C106" s="46" t="s">
        <v>199</v>
      </c>
      <c r="D106" s="58"/>
      <c r="E106" s="58"/>
      <c r="F106" s="58"/>
    </row>
    <row r="107" spans="1:6" s="43" customFormat="1" ht="13.2" x14ac:dyDescent="0.25">
      <c r="A107" s="42">
        <f t="shared" si="9"/>
        <v>3</v>
      </c>
      <c r="B107" s="87">
        <v>847</v>
      </c>
      <c r="C107" s="44" t="s">
        <v>200</v>
      </c>
      <c r="D107" s="45">
        <f t="shared" ref="D107:F108" si="14">D108</f>
        <v>0</v>
      </c>
      <c r="E107" s="45">
        <f t="shared" si="14"/>
        <v>0</v>
      </c>
      <c r="F107" s="45">
        <f t="shared" si="14"/>
        <v>0</v>
      </c>
    </row>
    <row r="108" spans="1:6" s="48" customFormat="1" ht="13.2" x14ac:dyDescent="0.25">
      <c r="A108" s="34">
        <f t="shared" si="9"/>
        <v>4</v>
      </c>
      <c r="B108" s="88">
        <v>8471</v>
      </c>
      <c r="C108" s="46" t="s">
        <v>201</v>
      </c>
      <c r="D108" s="47">
        <f t="shared" si="14"/>
        <v>0</v>
      </c>
      <c r="E108" s="47">
        <f t="shared" si="14"/>
        <v>0</v>
      </c>
      <c r="F108" s="47">
        <f t="shared" si="14"/>
        <v>0</v>
      </c>
    </row>
    <row r="109" spans="1:6" s="52" customFormat="1" ht="13.2" x14ac:dyDescent="0.2">
      <c r="A109" s="49">
        <f t="shared" si="9"/>
        <v>5</v>
      </c>
      <c r="B109" s="89">
        <v>84712</v>
      </c>
      <c r="C109" s="50" t="s">
        <v>202</v>
      </c>
      <c r="D109" s="51"/>
      <c r="E109" s="51"/>
      <c r="F109" s="51"/>
    </row>
    <row r="110" spans="1:6" ht="13.2" x14ac:dyDescent="0.25">
      <c r="C110" t="s">
        <v>385</v>
      </c>
      <c r="D110" s="40">
        <f>D3+D94</f>
        <v>48762930.899999999</v>
      </c>
      <c r="E110" s="40">
        <f>E3+E94</f>
        <v>52476030.899999999</v>
      </c>
      <c r="F110" s="40">
        <f>F3+F94</f>
        <v>52476030.899999999</v>
      </c>
    </row>
  </sheetData>
  <mergeCells count="1">
    <mergeCell ref="C1:F1"/>
  </mergeCells>
  <pageMargins left="0.51181102362204722" right="0.31496062992125984" top="0.74803149606299213" bottom="0.74803149606299213" header="0.51181102362204722" footer="0.51181102362204722"/>
  <pageSetup paperSize="9" firstPageNumber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F117"/>
  <sheetViews>
    <sheetView workbookViewId="0">
      <selection activeCell="J14" sqref="J14"/>
    </sheetView>
  </sheetViews>
  <sheetFormatPr defaultRowHeight="12.6" x14ac:dyDescent="0.25"/>
  <cols>
    <col min="1" max="1" width="0.44140625" customWidth="1"/>
    <col min="2" max="2" width="8" customWidth="1"/>
    <col min="3" max="3" width="37.44140625" customWidth="1"/>
    <col min="4" max="4" width="14.5546875" customWidth="1"/>
    <col min="5" max="5" width="12.5546875" customWidth="1"/>
    <col min="6" max="6" width="12.44140625" customWidth="1"/>
  </cols>
  <sheetData>
    <row r="1" spans="2:6" ht="13.2" thickBot="1" x14ac:dyDescent="0.3">
      <c r="B1" s="95"/>
      <c r="C1" s="681"/>
      <c r="D1" s="682"/>
      <c r="E1" s="682"/>
      <c r="F1" s="682"/>
    </row>
    <row r="2" spans="2:6" ht="53.4" thickBot="1" x14ac:dyDescent="0.3">
      <c r="B2" s="75" t="s">
        <v>203</v>
      </c>
      <c r="C2" s="76" t="s">
        <v>15</v>
      </c>
      <c r="D2" s="75" t="s">
        <v>109</v>
      </c>
      <c r="E2" s="75" t="s">
        <v>110</v>
      </c>
      <c r="F2" s="75" t="s">
        <v>111</v>
      </c>
    </row>
    <row r="3" spans="2:6" ht="13.2" x14ac:dyDescent="0.25">
      <c r="B3" s="77" t="s">
        <v>204</v>
      </c>
      <c r="C3" s="77" t="s">
        <v>205</v>
      </c>
      <c r="D3" s="78">
        <f>D4+D14+D47+D55+D61+D66</f>
        <v>48614730.899999999</v>
      </c>
      <c r="E3" s="78">
        <f t="shared" ref="E3:F3" si="0">E4+E14+E47+E55+E61+E66</f>
        <v>50366030.899999999</v>
      </c>
      <c r="F3" s="78">
        <f t="shared" si="0"/>
        <v>50286030.899999999</v>
      </c>
    </row>
    <row r="4" spans="2:6" ht="13.2" x14ac:dyDescent="0.25">
      <c r="B4" s="77" t="s">
        <v>206</v>
      </c>
      <c r="C4" s="77" t="s">
        <v>207</v>
      </c>
      <c r="D4" s="78">
        <f>+D5+D9+D11</f>
        <v>40909138.899999999</v>
      </c>
      <c r="E4" s="78">
        <f t="shared" ref="E4:F4" si="1">+E5+E9+E11</f>
        <v>41950658.899999999</v>
      </c>
      <c r="F4" s="78">
        <f t="shared" si="1"/>
        <v>41950658.899999999</v>
      </c>
    </row>
    <row r="5" spans="2:6" x14ac:dyDescent="0.25">
      <c r="B5" s="79" t="s">
        <v>208</v>
      </c>
      <c r="C5" s="79" t="s">
        <v>209</v>
      </c>
      <c r="D5" s="80">
        <f>D6+D7+D8</f>
        <v>34197217</v>
      </c>
      <c r="E5" s="80">
        <f t="shared" ref="E5:F5" si="2">E6+E7+E8</f>
        <v>35026160</v>
      </c>
      <c r="F5" s="80">
        <f t="shared" si="2"/>
        <v>35026160</v>
      </c>
    </row>
    <row r="6" spans="2:6" x14ac:dyDescent="0.25">
      <c r="B6" s="81" t="s">
        <v>210</v>
      </c>
      <c r="C6" s="81" t="s">
        <v>23</v>
      </c>
      <c r="D6" s="82">
        <v>34197217</v>
      </c>
      <c r="E6" s="82">
        <v>35026160</v>
      </c>
      <c r="F6" s="82">
        <v>35026160</v>
      </c>
    </row>
    <row r="7" spans="2:6" x14ac:dyDescent="0.25">
      <c r="B7" s="81" t="s">
        <v>211</v>
      </c>
      <c r="C7" s="81" t="s">
        <v>212</v>
      </c>
      <c r="D7" s="82"/>
      <c r="E7" s="82"/>
      <c r="F7" s="82"/>
    </row>
    <row r="8" spans="2:6" x14ac:dyDescent="0.25">
      <c r="B8" s="81" t="s">
        <v>213</v>
      </c>
      <c r="C8" s="81" t="s">
        <v>214</v>
      </c>
      <c r="D8" s="82"/>
      <c r="E8" s="82"/>
      <c r="F8" s="82"/>
    </row>
    <row r="9" spans="2:6" x14ac:dyDescent="0.25">
      <c r="B9" s="92">
        <v>312</v>
      </c>
      <c r="C9" s="79" t="s">
        <v>24</v>
      </c>
      <c r="D9" s="80">
        <f>D10</f>
        <v>830000</v>
      </c>
      <c r="E9" s="80">
        <f t="shared" ref="E9:F9" si="3">E10</f>
        <v>900000</v>
      </c>
      <c r="F9" s="80">
        <f t="shared" si="3"/>
        <v>900000</v>
      </c>
    </row>
    <row r="10" spans="2:6" x14ac:dyDescent="0.25">
      <c r="B10" s="90" t="s">
        <v>215</v>
      </c>
      <c r="C10" s="81" t="s">
        <v>24</v>
      </c>
      <c r="D10" s="82">
        <v>830000</v>
      </c>
      <c r="E10" s="82">
        <v>900000</v>
      </c>
      <c r="F10" s="82">
        <v>900000</v>
      </c>
    </row>
    <row r="11" spans="2:6" x14ac:dyDescent="0.25">
      <c r="B11" s="92">
        <v>313</v>
      </c>
      <c r="C11" s="79" t="s">
        <v>216</v>
      </c>
      <c r="D11" s="80">
        <f>D12+D13</f>
        <v>5881921.9000000004</v>
      </c>
      <c r="E11" s="80">
        <f t="shared" ref="E11:F11" si="4">E12+E13</f>
        <v>6024498.9000000004</v>
      </c>
      <c r="F11" s="80">
        <f t="shared" si="4"/>
        <v>6024498.9000000004</v>
      </c>
    </row>
    <row r="12" spans="2:6" x14ac:dyDescent="0.25">
      <c r="B12" s="90" t="s">
        <v>217</v>
      </c>
      <c r="C12" s="81" t="s">
        <v>26</v>
      </c>
      <c r="D12" s="82">
        <v>5300569</v>
      </c>
      <c r="E12" s="82">
        <v>5429055</v>
      </c>
      <c r="F12" s="82">
        <v>5429055</v>
      </c>
    </row>
    <row r="13" spans="2:6" ht="21" x14ac:dyDescent="0.25">
      <c r="B13" s="81" t="s">
        <v>218</v>
      </c>
      <c r="C13" s="81" t="s">
        <v>27</v>
      </c>
      <c r="D13" s="82">
        <v>581352.9</v>
      </c>
      <c r="E13" s="82">
        <v>595443.9</v>
      </c>
      <c r="F13" s="82">
        <v>595443.9</v>
      </c>
    </row>
    <row r="14" spans="2:6" ht="13.2" x14ac:dyDescent="0.25">
      <c r="B14" s="77" t="s">
        <v>219</v>
      </c>
      <c r="C14" s="77" t="s">
        <v>220</v>
      </c>
      <c r="D14" s="78">
        <f>D15+D20+D27+D37+D39</f>
        <v>7693166</v>
      </c>
      <c r="E14" s="78">
        <f t="shared" ref="E14:F14" si="5">E15+E20+E27+E37+E39</f>
        <v>8402946</v>
      </c>
      <c r="F14" s="78">
        <f t="shared" si="5"/>
        <v>8322946</v>
      </c>
    </row>
    <row r="15" spans="2:6" x14ac:dyDescent="0.25">
      <c r="B15" s="79" t="s">
        <v>221</v>
      </c>
      <c r="C15" s="79" t="s">
        <v>222</v>
      </c>
      <c r="D15" s="80">
        <f>SUM(D16:D19)</f>
        <v>663600</v>
      </c>
      <c r="E15" s="80">
        <f t="shared" ref="E15:F15" si="6">SUM(E16:E19)</f>
        <v>793600</v>
      </c>
      <c r="F15" s="80">
        <f t="shared" si="6"/>
        <v>793600</v>
      </c>
    </row>
    <row r="16" spans="2:6" x14ac:dyDescent="0.25">
      <c r="B16" s="81" t="s">
        <v>223</v>
      </c>
      <c r="C16" s="81" t="s">
        <v>28</v>
      </c>
      <c r="D16" s="82">
        <v>63600</v>
      </c>
      <c r="E16" s="82">
        <v>63600</v>
      </c>
      <c r="F16" s="82">
        <v>63600</v>
      </c>
    </row>
    <row r="17" spans="2:6" x14ac:dyDescent="0.25">
      <c r="B17" s="81" t="s">
        <v>224</v>
      </c>
      <c r="C17" s="81" t="s">
        <v>225</v>
      </c>
      <c r="D17" s="82">
        <v>520000</v>
      </c>
      <c r="E17" s="82">
        <v>650000</v>
      </c>
      <c r="F17" s="82">
        <v>650000</v>
      </c>
    </row>
    <row r="18" spans="2:6" x14ac:dyDescent="0.25">
      <c r="B18" s="81" t="s">
        <v>226</v>
      </c>
      <c r="C18" s="81" t="s">
        <v>30</v>
      </c>
      <c r="D18" s="82">
        <v>70000</v>
      </c>
      <c r="E18" s="82">
        <v>70000</v>
      </c>
      <c r="F18" s="82">
        <v>70000</v>
      </c>
    </row>
    <row r="19" spans="2:6" x14ac:dyDescent="0.25">
      <c r="B19" s="81" t="s">
        <v>227</v>
      </c>
      <c r="C19" s="81" t="s">
        <v>31</v>
      </c>
      <c r="D19" s="82">
        <v>10000</v>
      </c>
      <c r="E19" s="82">
        <v>10000</v>
      </c>
      <c r="F19" s="82">
        <v>10000</v>
      </c>
    </row>
    <row r="20" spans="2:6" x14ac:dyDescent="0.25">
      <c r="B20" s="79" t="s">
        <v>228</v>
      </c>
      <c r="C20" s="79" t="s">
        <v>229</v>
      </c>
      <c r="D20" s="80">
        <f>SUM(D21:D26)</f>
        <v>3012420</v>
      </c>
      <c r="E20" s="80">
        <f t="shared" ref="E20:F20" si="7">SUM(E21:E26)</f>
        <v>3504000</v>
      </c>
      <c r="F20" s="80">
        <f t="shared" si="7"/>
        <v>3504000</v>
      </c>
    </row>
    <row r="21" spans="2:6" x14ac:dyDescent="0.25">
      <c r="B21" s="81" t="s">
        <v>230</v>
      </c>
      <c r="C21" s="81" t="s">
        <v>32</v>
      </c>
      <c r="D21" s="82">
        <v>124000</v>
      </c>
      <c r="E21" s="82">
        <v>174000</v>
      </c>
      <c r="F21" s="82">
        <v>174000</v>
      </c>
    </row>
    <row r="22" spans="2:6" x14ac:dyDescent="0.25">
      <c r="B22" s="81" t="s">
        <v>231</v>
      </c>
      <c r="C22" s="81" t="s">
        <v>33</v>
      </c>
      <c r="D22" s="82">
        <v>520000</v>
      </c>
      <c r="E22" s="82">
        <v>570000</v>
      </c>
      <c r="F22" s="82">
        <v>570000</v>
      </c>
    </row>
    <row r="23" spans="2:6" x14ac:dyDescent="0.25">
      <c r="B23" s="81" t="s">
        <v>232</v>
      </c>
      <c r="C23" s="81" t="s">
        <v>34</v>
      </c>
      <c r="D23" s="82">
        <v>1738420</v>
      </c>
      <c r="E23" s="82">
        <v>1900000</v>
      </c>
      <c r="F23" s="82">
        <v>1900000</v>
      </c>
    </row>
    <row r="24" spans="2:6" x14ac:dyDescent="0.25">
      <c r="B24" s="81" t="s">
        <v>233</v>
      </c>
      <c r="C24" s="81" t="s">
        <v>35</v>
      </c>
      <c r="D24" s="82">
        <v>260000</v>
      </c>
      <c r="E24" s="82">
        <v>260000</v>
      </c>
      <c r="F24" s="82">
        <v>260000</v>
      </c>
    </row>
    <row r="25" spans="2:6" x14ac:dyDescent="0.25">
      <c r="B25" s="81" t="s">
        <v>234</v>
      </c>
      <c r="C25" s="81" t="s">
        <v>36</v>
      </c>
      <c r="D25" s="82">
        <v>170000</v>
      </c>
      <c r="E25" s="82">
        <v>200000</v>
      </c>
      <c r="F25" s="82">
        <v>200000</v>
      </c>
    </row>
    <row r="26" spans="2:6" x14ac:dyDescent="0.25">
      <c r="B26" s="81" t="s">
        <v>235</v>
      </c>
      <c r="C26" s="81" t="s">
        <v>37</v>
      </c>
      <c r="D26" s="82">
        <v>200000</v>
      </c>
      <c r="E26" s="82">
        <v>400000</v>
      </c>
      <c r="F26" s="82">
        <v>400000</v>
      </c>
    </row>
    <row r="27" spans="2:6" x14ac:dyDescent="0.25">
      <c r="B27" s="79" t="s">
        <v>236</v>
      </c>
      <c r="C27" s="79" t="s">
        <v>237</v>
      </c>
      <c r="D27" s="80">
        <f>SUM(D28:D36)</f>
        <v>3592900</v>
      </c>
      <c r="E27" s="80">
        <f t="shared" ref="E27:F27" si="8">SUM(E28:E36)</f>
        <v>3681100</v>
      </c>
      <c r="F27" s="80">
        <f t="shared" si="8"/>
        <v>3601100</v>
      </c>
    </row>
    <row r="28" spans="2:6" x14ac:dyDescent="0.25">
      <c r="B28" s="81" t="s">
        <v>238</v>
      </c>
      <c r="C28" s="81" t="s">
        <v>38</v>
      </c>
      <c r="D28" s="82">
        <v>713000</v>
      </c>
      <c r="E28" s="82">
        <v>713000</v>
      </c>
      <c r="F28" s="82">
        <v>713000</v>
      </c>
    </row>
    <row r="29" spans="2:6" x14ac:dyDescent="0.25">
      <c r="B29" s="81" t="s">
        <v>239</v>
      </c>
      <c r="C29" s="81" t="s">
        <v>39</v>
      </c>
      <c r="D29" s="82">
        <v>1143300</v>
      </c>
      <c r="E29" s="82">
        <v>1181500</v>
      </c>
      <c r="F29" s="82">
        <v>1101500</v>
      </c>
    </row>
    <row r="30" spans="2:6" x14ac:dyDescent="0.25">
      <c r="B30" s="81" t="s">
        <v>240</v>
      </c>
      <c r="C30" s="81" t="s">
        <v>40</v>
      </c>
      <c r="D30" s="82">
        <v>30000</v>
      </c>
      <c r="E30" s="82">
        <v>30000</v>
      </c>
      <c r="F30" s="82">
        <v>30000</v>
      </c>
    </row>
    <row r="31" spans="2:6" x14ac:dyDescent="0.25">
      <c r="B31" s="81" t="s">
        <v>241</v>
      </c>
      <c r="C31" s="81" t="s">
        <v>41</v>
      </c>
      <c r="D31" s="82">
        <v>202000</v>
      </c>
      <c r="E31" s="82">
        <v>202000</v>
      </c>
      <c r="F31" s="82">
        <v>202000</v>
      </c>
    </row>
    <row r="32" spans="2:6" x14ac:dyDescent="0.25">
      <c r="B32" s="81" t="s">
        <v>242</v>
      </c>
      <c r="C32" s="81" t="s">
        <v>42</v>
      </c>
      <c r="D32" s="82">
        <v>130000</v>
      </c>
      <c r="E32" s="82">
        <v>180000</v>
      </c>
      <c r="F32" s="82">
        <v>180000</v>
      </c>
    </row>
    <row r="33" spans="2:6" x14ac:dyDescent="0.25">
      <c r="B33" s="81" t="s">
        <v>243</v>
      </c>
      <c r="C33" s="81" t="s">
        <v>43</v>
      </c>
      <c r="D33" s="82">
        <v>56000</v>
      </c>
      <c r="E33" s="82">
        <v>56000</v>
      </c>
      <c r="F33" s="82">
        <v>56000</v>
      </c>
    </row>
    <row r="34" spans="2:6" x14ac:dyDescent="0.25">
      <c r="B34" s="81" t="s">
        <v>244</v>
      </c>
      <c r="C34" s="81" t="s">
        <v>44</v>
      </c>
      <c r="D34" s="82">
        <v>797000</v>
      </c>
      <c r="E34" s="82">
        <v>797000</v>
      </c>
      <c r="F34" s="82">
        <v>797000</v>
      </c>
    </row>
    <row r="35" spans="2:6" x14ac:dyDescent="0.25">
      <c r="B35" s="81" t="s">
        <v>245</v>
      </c>
      <c r="C35" s="81" t="s">
        <v>45</v>
      </c>
      <c r="D35" s="82"/>
      <c r="E35" s="82"/>
      <c r="F35" s="82"/>
    </row>
    <row r="36" spans="2:6" x14ac:dyDescent="0.25">
      <c r="B36" s="81" t="s">
        <v>246</v>
      </c>
      <c r="C36" s="81" t="s">
        <v>46</v>
      </c>
      <c r="D36" s="82">
        <v>521600</v>
      </c>
      <c r="E36" s="82">
        <v>521600</v>
      </c>
      <c r="F36" s="82">
        <v>521600</v>
      </c>
    </row>
    <row r="37" spans="2:6" ht="24" x14ac:dyDescent="0.25">
      <c r="B37" s="79" t="s">
        <v>247</v>
      </c>
      <c r="C37" s="79" t="s">
        <v>248</v>
      </c>
      <c r="D37" s="80">
        <f>D38</f>
        <v>23966</v>
      </c>
      <c r="E37" s="80">
        <f t="shared" ref="E37:F37" si="9">E38</f>
        <v>23966</v>
      </c>
      <c r="F37" s="80">
        <f t="shared" si="9"/>
        <v>23966</v>
      </c>
    </row>
    <row r="38" spans="2:6" x14ac:dyDescent="0.25">
      <c r="B38" s="81" t="s">
        <v>249</v>
      </c>
      <c r="C38" s="81" t="s">
        <v>248</v>
      </c>
      <c r="D38" s="82">
        <v>23966</v>
      </c>
      <c r="E38" s="82">
        <v>23966</v>
      </c>
      <c r="F38" s="82">
        <v>23966</v>
      </c>
    </row>
    <row r="39" spans="2:6" x14ac:dyDescent="0.25">
      <c r="B39" s="79" t="s">
        <v>250</v>
      </c>
      <c r="C39" s="79" t="s">
        <v>53</v>
      </c>
      <c r="D39" s="80">
        <f>SUM(D40:D46)</f>
        <v>400280</v>
      </c>
      <c r="E39" s="80">
        <f t="shared" ref="E39:F39" si="10">SUM(E40:E46)</f>
        <v>400280</v>
      </c>
      <c r="F39" s="80">
        <f t="shared" si="10"/>
        <v>400280</v>
      </c>
    </row>
    <row r="40" spans="2:6" ht="21" x14ac:dyDescent="0.25">
      <c r="B40" s="81" t="s">
        <v>251</v>
      </c>
      <c r="C40" s="81" t="s">
        <v>252</v>
      </c>
      <c r="D40" s="82">
        <v>66000</v>
      </c>
      <c r="E40" s="82">
        <v>66000</v>
      </c>
      <c r="F40" s="82">
        <v>66000</v>
      </c>
    </row>
    <row r="41" spans="2:6" x14ac:dyDescent="0.25">
      <c r="B41" s="81" t="s">
        <v>253</v>
      </c>
      <c r="C41" s="81" t="s">
        <v>254</v>
      </c>
      <c r="D41" s="82">
        <v>251000</v>
      </c>
      <c r="E41" s="82">
        <v>251000</v>
      </c>
      <c r="F41" s="82">
        <v>251000</v>
      </c>
    </row>
    <row r="42" spans="2:6" x14ac:dyDescent="0.25">
      <c r="B42" s="81" t="s">
        <v>255</v>
      </c>
      <c r="C42" s="81" t="s">
        <v>50</v>
      </c>
      <c r="D42" s="82">
        <v>10000</v>
      </c>
      <c r="E42" s="82">
        <v>10000</v>
      </c>
      <c r="F42" s="82">
        <v>10000</v>
      </c>
    </row>
    <row r="43" spans="2:6" x14ac:dyDescent="0.25">
      <c r="B43" s="81" t="s">
        <v>256</v>
      </c>
      <c r="C43" s="81" t="s">
        <v>257</v>
      </c>
      <c r="D43" s="82">
        <v>48000</v>
      </c>
      <c r="E43" s="82">
        <v>48000</v>
      </c>
      <c r="F43" s="82">
        <v>48000</v>
      </c>
    </row>
    <row r="44" spans="2:6" x14ac:dyDescent="0.25">
      <c r="B44" s="81" t="s">
        <v>258</v>
      </c>
      <c r="C44" s="81" t="s">
        <v>52</v>
      </c>
      <c r="D44" s="82">
        <v>20280</v>
      </c>
      <c r="E44" s="82">
        <v>20280</v>
      </c>
      <c r="F44" s="82">
        <v>20280</v>
      </c>
    </row>
    <row r="45" spans="2:6" x14ac:dyDescent="0.25">
      <c r="B45" s="81" t="s">
        <v>259</v>
      </c>
      <c r="C45" s="81" t="s">
        <v>260</v>
      </c>
      <c r="D45" s="82"/>
      <c r="E45" s="82"/>
      <c r="F45" s="82"/>
    </row>
    <row r="46" spans="2:6" x14ac:dyDescent="0.25">
      <c r="B46" s="81" t="s">
        <v>261</v>
      </c>
      <c r="C46" s="81" t="s">
        <v>53</v>
      </c>
      <c r="D46" s="82">
        <v>5000</v>
      </c>
      <c r="E46" s="82">
        <v>5000</v>
      </c>
      <c r="F46" s="82">
        <v>5000</v>
      </c>
    </row>
    <row r="47" spans="2:6" ht="13.2" x14ac:dyDescent="0.25">
      <c r="B47" s="77" t="s">
        <v>262</v>
      </c>
      <c r="C47" s="77" t="s">
        <v>263</v>
      </c>
      <c r="D47" s="78">
        <f>D48+D50</f>
        <v>12426</v>
      </c>
      <c r="E47" s="78">
        <f t="shared" ref="E47:F47" si="11">E48+E50</f>
        <v>12426</v>
      </c>
      <c r="F47" s="78">
        <f t="shared" si="11"/>
        <v>12426</v>
      </c>
    </row>
    <row r="48" spans="2:6" x14ac:dyDescent="0.25">
      <c r="B48" s="79" t="s">
        <v>264</v>
      </c>
      <c r="C48" s="79" t="s">
        <v>265</v>
      </c>
      <c r="D48" s="80">
        <f>SUM(D49)</f>
        <v>0</v>
      </c>
      <c r="E48" s="80">
        <f t="shared" ref="E48:F48" si="12">SUM(E49)</f>
        <v>0</v>
      </c>
      <c r="F48" s="80">
        <f t="shared" si="12"/>
        <v>0</v>
      </c>
    </row>
    <row r="49" spans="2:6" ht="21" x14ac:dyDescent="0.25">
      <c r="B49" s="81" t="s">
        <v>266</v>
      </c>
      <c r="C49" s="81" t="s">
        <v>267</v>
      </c>
      <c r="D49" s="82"/>
      <c r="E49" s="82"/>
      <c r="F49" s="82"/>
    </row>
    <row r="50" spans="2:6" x14ac:dyDescent="0.25">
      <c r="B50" s="79" t="s">
        <v>268</v>
      </c>
      <c r="C50" s="79" t="s">
        <v>269</v>
      </c>
      <c r="D50" s="80">
        <f>SUM(D51:D54)</f>
        <v>12426</v>
      </c>
      <c r="E50" s="80">
        <f t="shared" ref="E50:F50" si="13">SUM(E51:E54)</f>
        <v>12426</v>
      </c>
      <c r="F50" s="80">
        <f t="shared" si="13"/>
        <v>12426</v>
      </c>
    </row>
    <row r="51" spans="2:6" x14ac:dyDescent="0.25">
      <c r="B51" s="81" t="s">
        <v>270</v>
      </c>
      <c r="C51" s="81" t="s">
        <v>271</v>
      </c>
      <c r="D51" s="82">
        <v>12426</v>
      </c>
      <c r="E51" s="82">
        <v>12426</v>
      </c>
      <c r="F51" s="82">
        <v>12426</v>
      </c>
    </row>
    <row r="52" spans="2:6" ht="21" x14ac:dyDescent="0.25">
      <c r="B52" s="81" t="s">
        <v>272</v>
      </c>
      <c r="C52" s="81" t="s">
        <v>273</v>
      </c>
      <c r="D52" s="82"/>
      <c r="E52" s="82"/>
      <c r="F52" s="82"/>
    </row>
    <row r="53" spans="2:6" x14ac:dyDescent="0.25">
      <c r="B53" s="81" t="s">
        <v>274</v>
      </c>
      <c r="C53" s="81" t="s">
        <v>275</v>
      </c>
      <c r="D53" s="82"/>
      <c r="E53" s="82"/>
      <c r="F53" s="82"/>
    </row>
    <row r="54" spans="2:6" x14ac:dyDescent="0.25">
      <c r="B54" s="81" t="s">
        <v>276</v>
      </c>
      <c r="C54" s="81" t="s">
        <v>55</v>
      </c>
      <c r="D54" s="82"/>
      <c r="E54" s="82"/>
      <c r="F54" s="82"/>
    </row>
    <row r="55" spans="2:6" ht="26.4" x14ac:dyDescent="0.25">
      <c r="B55" s="77">
        <v>36</v>
      </c>
      <c r="C55" s="77" t="s">
        <v>277</v>
      </c>
      <c r="D55" s="78">
        <f>D56</f>
        <v>0</v>
      </c>
      <c r="E55" s="78">
        <f t="shared" ref="E55:F55" si="14">E56</f>
        <v>0</v>
      </c>
      <c r="F55" s="78">
        <f t="shared" si="14"/>
        <v>0</v>
      </c>
    </row>
    <row r="56" spans="2:6" ht="24" x14ac:dyDescent="0.25">
      <c r="B56" s="79" t="s">
        <v>278</v>
      </c>
      <c r="C56" s="79" t="s">
        <v>141</v>
      </c>
      <c r="D56" s="80">
        <f>D57+D58+D59+D60</f>
        <v>0</v>
      </c>
      <c r="E56" s="80">
        <f>E57+E58+E59+E60</f>
        <v>0</v>
      </c>
      <c r="F56" s="80">
        <f>F57+F58+F59+F60</f>
        <v>0</v>
      </c>
    </row>
    <row r="57" spans="2:6" ht="21" x14ac:dyDescent="0.25">
      <c r="B57" s="81" t="s">
        <v>279</v>
      </c>
      <c r="C57" s="81" t="s">
        <v>142</v>
      </c>
      <c r="D57" s="82">
        <v>0</v>
      </c>
      <c r="E57" s="82">
        <v>0</v>
      </c>
      <c r="F57" s="82">
        <v>0</v>
      </c>
    </row>
    <row r="58" spans="2:6" ht="21" x14ac:dyDescent="0.25">
      <c r="B58" s="81" t="s">
        <v>280</v>
      </c>
      <c r="C58" s="81" t="s">
        <v>143</v>
      </c>
      <c r="D58" s="82">
        <v>0</v>
      </c>
      <c r="E58" s="82">
        <v>0</v>
      </c>
      <c r="F58" s="82">
        <v>0</v>
      </c>
    </row>
    <row r="59" spans="2:6" ht="21" x14ac:dyDescent="0.25">
      <c r="B59" s="81" t="s">
        <v>281</v>
      </c>
      <c r="C59" s="81" t="s">
        <v>144</v>
      </c>
      <c r="D59" s="82">
        <v>0</v>
      </c>
      <c r="E59" s="82">
        <v>0</v>
      </c>
      <c r="F59" s="82">
        <v>0</v>
      </c>
    </row>
    <row r="60" spans="2:6" ht="21" x14ac:dyDescent="0.25">
      <c r="B60" s="81" t="s">
        <v>282</v>
      </c>
      <c r="C60" s="81" t="s">
        <v>145</v>
      </c>
      <c r="D60" s="82">
        <v>0</v>
      </c>
      <c r="E60" s="82">
        <v>0</v>
      </c>
      <c r="F60" s="82">
        <v>0</v>
      </c>
    </row>
    <row r="61" spans="2:6" ht="26.4" x14ac:dyDescent="0.25">
      <c r="B61" s="77" t="s">
        <v>283</v>
      </c>
      <c r="C61" s="77" t="s">
        <v>284</v>
      </c>
      <c r="D61" s="78">
        <f>D62</f>
        <v>0</v>
      </c>
      <c r="E61" s="78">
        <f t="shared" ref="E61:F61" si="15">E62</f>
        <v>0</v>
      </c>
      <c r="F61" s="78">
        <f t="shared" si="15"/>
        <v>0</v>
      </c>
    </row>
    <row r="62" spans="2:6" ht="24" x14ac:dyDescent="0.25">
      <c r="B62" s="79" t="s">
        <v>285</v>
      </c>
      <c r="C62" s="79" t="s">
        <v>286</v>
      </c>
      <c r="D62" s="78">
        <f>D63+D65</f>
        <v>0</v>
      </c>
      <c r="E62" s="78">
        <f t="shared" ref="E62:F62" si="16">E63+E65</f>
        <v>0</v>
      </c>
      <c r="F62" s="78">
        <f t="shared" si="16"/>
        <v>0</v>
      </c>
    </row>
    <row r="63" spans="2:6" x14ac:dyDescent="0.25">
      <c r="B63" s="81" t="s">
        <v>287</v>
      </c>
      <c r="C63" s="81" t="s">
        <v>288</v>
      </c>
      <c r="D63" s="80">
        <f>D64</f>
        <v>0</v>
      </c>
      <c r="E63" s="80">
        <f t="shared" ref="E63:F63" si="17">E64</f>
        <v>0</v>
      </c>
      <c r="F63" s="80">
        <f t="shared" si="17"/>
        <v>0</v>
      </c>
    </row>
    <row r="64" spans="2:6" x14ac:dyDescent="0.25">
      <c r="B64" s="81" t="s">
        <v>289</v>
      </c>
      <c r="C64" s="81" t="s">
        <v>290</v>
      </c>
      <c r="D64" s="82"/>
      <c r="E64" s="82"/>
      <c r="F64" s="82"/>
    </row>
    <row r="65" spans="2:6" x14ac:dyDescent="0.25">
      <c r="B65" s="90">
        <v>3723</v>
      </c>
      <c r="C65" s="81" t="s">
        <v>291</v>
      </c>
      <c r="D65" s="80">
        <f>D66+D67</f>
        <v>0</v>
      </c>
      <c r="E65" s="80">
        <f t="shared" ref="E65:F65" si="18">E66+E67</f>
        <v>0</v>
      </c>
      <c r="F65" s="80">
        <f t="shared" si="18"/>
        <v>0</v>
      </c>
    </row>
    <row r="66" spans="2:6" ht="13.2" x14ac:dyDescent="0.25">
      <c r="B66" s="91" t="s">
        <v>292</v>
      </c>
      <c r="C66" s="77" t="s">
        <v>293</v>
      </c>
      <c r="D66" s="78">
        <f>D67</f>
        <v>0</v>
      </c>
      <c r="E66" s="78">
        <f t="shared" ref="E66:F66" si="19">E67</f>
        <v>0</v>
      </c>
      <c r="F66" s="78">
        <f t="shared" si="19"/>
        <v>0</v>
      </c>
    </row>
    <row r="67" spans="2:6" x14ac:dyDescent="0.25">
      <c r="B67" s="92">
        <v>383</v>
      </c>
      <c r="C67" s="79" t="s">
        <v>294</v>
      </c>
      <c r="D67" s="82">
        <f>D68+D69</f>
        <v>0</v>
      </c>
      <c r="E67" s="82">
        <f>E68+E69</f>
        <v>0</v>
      </c>
      <c r="F67" s="82">
        <f>F68+F69</f>
        <v>0</v>
      </c>
    </row>
    <row r="68" spans="2:6" x14ac:dyDescent="0.25">
      <c r="B68" s="90">
        <v>3831</v>
      </c>
      <c r="C68" s="81" t="s">
        <v>295</v>
      </c>
      <c r="D68" s="80">
        <v>0</v>
      </c>
      <c r="E68" s="80">
        <v>0</v>
      </c>
      <c r="F68" s="80">
        <v>0</v>
      </c>
    </row>
    <row r="69" spans="2:6" x14ac:dyDescent="0.25">
      <c r="B69" s="90">
        <v>3834</v>
      </c>
      <c r="C69" s="81" t="s">
        <v>296</v>
      </c>
      <c r="D69" s="80">
        <v>0</v>
      </c>
      <c r="E69" s="80">
        <v>0</v>
      </c>
      <c r="F69" s="80">
        <v>0</v>
      </c>
    </row>
    <row r="70" spans="2:6" ht="13.2" x14ac:dyDescent="0.25">
      <c r="B70" s="77" t="s">
        <v>297</v>
      </c>
      <c r="C70" s="77" t="s">
        <v>298</v>
      </c>
      <c r="D70" s="78">
        <f>D71+D77+D99+D102+D105</f>
        <v>148200</v>
      </c>
      <c r="E70" s="78">
        <f t="shared" ref="E70:F70" si="20">E71+E77+E99+E102+E105</f>
        <v>2110000</v>
      </c>
      <c r="F70" s="78">
        <f t="shared" si="20"/>
        <v>2190000</v>
      </c>
    </row>
    <row r="71" spans="2:6" ht="26.4" x14ac:dyDescent="0.25">
      <c r="B71" s="77" t="s">
        <v>299</v>
      </c>
      <c r="C71" s="77" t="s">
        <v>300</v>
      </c>
      <c r="D71" s="80">
        <f>D72+D74</f>
        <v>5200</v>
      </c>
      <c r="E71" s="80">
        <f t="shared" ref="E71:F71" si="21">E72+E74</f>
        <v>0</v>
      </c>
      <c r="F71" s="80">
        <f t="shared" si="21"/>
        <v>0</v>
      </c>
    </row>
    <row r="72" spans="2:6" x14ac:dyDescent="0.25">
      <c r="B72" s="79" t="s">
        <v>301</v>
      </c>
      <c r="C72" s="79" t="s">
        <v>302</v>
      </c>
      <c r="D72" s="82">
        <f>D73</f>
        <v>0</v>
      </c>
      <c r="E72" s="82">
        <f t="shared" ref="E72:F72" si="22">E73</f>
        <v>0</v>
      </c>
      <c r="F72" s="82">
        <f t="shared" si="22"/>
        <v>0</v>
      </c>
    </row>
    <row r="73" spans="2:6" x14ac:dyDescent="0.25">
      <c r="B73" s="81" t="s">
        <v>303</v>
      </c>
      <c r="C73" s="81" t="s">
        <v>186</v>
      </c>
      <c r="D73" s="82"/>
      <c r="E73" s="82"/>
      <c r="F73" s="82"/>
    </row>
    <row r="74" spans="2:6" x14ac:dyDescent="0.25">
      <c r="B74" s="79" t="s">
        <v>304</v>
      </c>
      <c r="C74" s="79" t="s">
        <v>305</v>
      </c>
      <c r="D74" s="82">
        <f>D75+D76</f>
        <v>5200</v>
      </c>
      <c r="E74" s="82">
        <f t="shared" ref="E74:F74" si="23">E75+E76</f>
        <v>0</v>
      </c>
      <c r="F74" s="82">
        <f t="shared" si="23"/>
        <v>0</v>
      </c>
    </row>
    <row r="75" spans="2:6" x14ac:dyDescent="0.25">
      <c r="B75" s="81" t="s">
        <v>306</v>
      </c>
      <c r="C75" s="81" t="s">
        <v>76</v>
      </c>
      <c r="D75" s="82">
        <v>5200</v>
      </c>
      <c r="E75" s="82"/>
      <c r="F75" s="82"/>
    </row>
    <row r="76" spans="2:6" x14ac:dyDescent="0.25">
      <c r="B76" s="81" t="s">
        <v>307</v>
      </c>
      <c r="C76" s="81" t="s">
        <v>308</v>
      </c>
      <c r="D76" s="82"/>
      <c r="E76" s="82"/>
      <c r="F76" s="82"/>
    </row>
    <row r="77" spans="2:6" ht="26.4" x14ac:dyDescent="0.25">
      <c r="B77" s="77" t="s">
        <v>309</v>
      </c>
      <c r="C77" s="77" t="s">
        <v>310</v>
      </c>
      <c r="D77" s="82">
        <f>D78+D80+D88+D90+D93+D95</f>
        <v>143000</v>
      </c>
      <c r="E77" s="82">
        <f t="shared" ref="E77:F77" si="24">E78+E80+E88+E90+E93+E95</f>
        <v>2110000</v>
      </c>
      <c r="F77" s="82">
        <f t="shared" si="24"/>
        <v>2190000</v>
      </c>
    </row>
    <row r="78" spans="2:6" x14ac:dyDescent="0.25">
      <c r="B78" s="79" t="s">
        <v>311</v>
      </c>
      <c r="C78" s="79" t="s">
        <v>312</v>
      </c>
      <c r="D78" s="82">
        <f>D79</f>
        <v>0</v>
      </c>
      <c r="E78" s="82">
        <f t="shared" ref="E78:F78" si="25">E79</f>
        <v>0</v>
      </c>
      <c r="F78" s="82">
        <f t="shared" si="25"/>
        <v>0</v>
      </c>
    </row>
    <row r="79" spans="2:6" x14ac:dyDescent="0.25">
      <c r="B79" s="81" t="s">
        <v>313</v>
      </c>
      <c r="C79" s="81" t="s">
        <v>192</v>
      </c>
      <c r="D79" s="80"/>
      <c r="E79" s="80"/>
      <c r="F79" s="80"/>
    </row>
    <row r="80" spans="2:6" x14ac:dyDescent="0.25">
      <c r="B80" s="79" t="s">
        <v>314</v>
      </c>
      <c r="C80" s="79" t="s">
        <v>315</v>
      </c>
      <c r="D80" s="82">
        <f>D81+D82+D83+D84+D85+D86+D87</f>
        <v>143000</v>
      </c>
      <c r="E80" s="82">
        <f t="shared" ref="E80:F80" si="26">E81+E82+E83+E84+E85+E86+E87</f>
        <v>910000</v>
      </c>
      <c r="F80" s="82">
        <f t="shared" si="26"/>
        <v>640000</v>
      </c>
    </row>
    <row r="81" spans="2:6" x14ac:dyDescent="0.25">
      <c r="B81" s="81" t="s">
        <v>316</v>
      </c>
      <c r="C81" s="81" t="s">
        <v>77</v>
      </c>
      <c r="D81" s="80">
        <v>73000</v>
      </c>
      <c r="E81" s="80">
        <v>60000</v>
      </c>
      <c r="F81" s="80">
        <v>40000</v>
      </c>
    </row>
    <row r="82" spans="2:6" x14ac:dyDescent="0.25">
      <c r="B82" s="81" t="s">
        <v>317</v>
      </c>
      <c r="C82" s="81" t="s">
        <v>78</v>
      </c>
      <c r="D82" s="82"/>
      <c r="E82" s="82"/>
      <c r="F82" s="82"/>
    </row>
    <row r="83" spans="2:6" x14ac:dyDescent="0.25">
      <c r="B83" s="81" t="s">
        <v>318</v>
      </c>
      <c r="C83" s="81" t="s">
        <v>79</v>
      </c>
      <c r="D83" s="82"/>
      <c r="E83" s="82"/>
      <c r="F83" s="82"/>
    </row>
    <row r="84" spans="2:6" x14ac:dyDescent="0.25">
      <c r="B84" s="81" t="s">
        <v>319</v>
      </c>
      <c r="C84" s="81" t="s">
        <v>80</v>
      </c>
      <c r="D84" s="80">
        <v>70000</v>
      </c>
      <c r="E84" s="80">
        <v>850000</v>
      </c>
      <c r="F84" s="80">
        <v>600000</v>
      </c>
    </row>
    <row r="85" spans="2:6" x14ac:dyDescent="0.25">
      <c r="B85" s="81" t="s">
        <v>320</v>
      </c>
      <c r="C85" s="81" t="s">
        <v>81</v>
      </c>
      <c r="D85" s="82"/>
      <c r="E85" s="82"/>
      <c r="F85" s="82"/>
    </row>
    <row r="86" spans="2:6" x14ac:dyDescent="0.25">
      <c r="B86" s="81" t="s">
        <v>321</v>
      </c>
      <c r="C86" s="81" t="s">
        <v>322</v>
      </c>
      <c r="D86" s="80"/>
      <c r="E86" s="80"/>
      <c r="F86" s="80"/>
    </row>
    <row r="87" spans="2:6" x14ac:dyDescent="0.25">
      <c r="B87" s="81" t="s">
        <v>323</v>
      </c>
      <c r="C87" s="81" t="s">
        <v>82</v>
      </c>
      <c r="D87" s="82"/>
      <c r="E87" s="82"/>
      <c r="F87" s="82"/>
    </row>
    <row r="88" spans="2:6" x14ac:dyDescent="0.25">
      <c r="B88" s="79" t="s">
        <v>324</v>
      </c>
      <c r="C88" s="79" t="s">
        <v>83</v>
      </c>
      <c r="D88" s="82">
        <f>D89</f>
        <v>0</v>
      </c>
      <c r="E88" s="82">
        <f t="shared" ref="E88:F88" si="27">E89</f>
        <v>1200000</v>
      </c>
      <c r="F88" s="82">
        <f t="shared" si="27"/>
        <v>1550000</v>
      </c>
    </row>
    <row r="89" spans="2:6" x14ac:dyDescent="0.25">
      <c r="B89" s="81" t="s">
        <v>325</v>
      </c>
      <c r="C89" s="81" t="s">
        <v>89</v>
      </c>
      <c r="D89" s="82"/>
      <c r="E89" s="82">
        <v>1200000</v>
      </c>
      <c r="F89" s="82">
        <v>1550000</v>
      </c>
    </row>
    <row r="90" spans="2:6" ht="24" x14ac:dyDescent="0.25">
      <c r="B90" s="79" t="s">
        <v>326</v>
      </c>
      <c r="C90" s="79" t="s">
        <v>327</v>
      </c>
      <c r="D90" s="78">
        <f>D91+D92</f>
        <v>0</v>
      </c>
      <c r="E90" s="78">
        <f t="shared" ref="E90:F90" si="28">E91+E92</f>
        <v>0</v>
      </c>
      <c r="F90" s="78">
        <f t="shared" si="28"/>
        <v>0</v>
      </c>
    </row>
    <row r="91" spans="2:6" ht="21" x14ac:dyDescent="0.25">
      <c r="B91" s="81" t="s">
        <v>328</v>
      </c>
      <c r="C91" s="81" t="s">
        <v>329</v>
      </c>
      <c r="D91" s="80"/>
      <c r="E91" s="80"/>
      <c r="F91" s="80"/>
    </row>
    <row r="92" spans="2:6" x14ac:dyDescent="0.25">
      <c r="B92" s="81" t="s">
        <v>330</v>
      </c>
      <c r="C92" s="81" t="s">
        <v>331</v>
      </c>
      <c r="D92" s="82"/>
      <c r="E92" s="82"/>
      <c r="F92" s="82"/>
    </row>
    <row r="93" spans="2:6" ht="13.2" x14ac:dyDescent="0.25">
      <c r="B93" s="79">
        <v>425</v>
      </c>
      <c r="C93" s="79" t="s">
        <v>332</v>
      </c>
      <c r="D93" s="78">
        <f>D94</f>
        <v>0</v>
      </c>
      <c r="E93" s="78">
        <f t="shared" ref="E93:F93" si="29">E94</f>
        <v>0</v>
      </c>
      <c r="F93" s="78">
        <f t="shared" si="29"/>
        <v>0</v>
      </c>
    </row>
    <row r="94" spans="2:6" x14ac:dyDescent="0.25">
      <c r="B94" s="81" t="s">
        <v>333</v>
      </c>
      <c r="C94" s="81" t="s">
        <v>334</v>
      </c>
      <c r="D94" s="80">
        <v>0</v>
      </c>
      <c r="E94" s="80">
        <v>0</v>
      </c>
      <c r="F94" s="80">
        <v>0</v>
      </c>
    </row>
    <row r="95" spans="2:6" ht="13.2" x14ac:dyDescent="0.25">
      <c r="B95" s="79" t="s">
        <v>335</v>
      </c>
      <c r="C95" s="79" t="s">
        <v>336</v>
      </c>
      <c r="D95" s="78">
        <f>D96+D97+D98</f>
        <v>0</v>
      </c>
      <c r="E95" s="78">
        <f t="shared" ref="E95:F95" si="30">E96+E97+E98</f>
        <v>0</v>
      </c>
      <c r="F95" s="78">
        <f t="shared" si="30"/>
        <v>0</v>
      </c>
    </row>
    <row r="96" spans="2:6" ht="13.2" x14ac:dyDescent="0.25">
      <c r="B96" s="81" t="s">
        <v>337</v>
      </c>
      <c r="C96" s="81" t="s">
        <v>338</v>
      </c>
      <c r="D96" s="78"/>
      <c r="E96" s="78"/>
      <c r="F96" s="78"/>
    </row>
    <row r="97" spans="2:6" x14ac:dyDescent="0.25">
      <c r="B97" s="81" t="s">
        <v>339</v>
      </c>
      <c r="C97" s="81" t="s">
        <v>340</v>
      </c>
      <c r="D97" s="80"/>
      <c r="E97" s="80"/>
      <c r="F97" s="80"/>
    </row>
    <row r="98" spans="2:6" x14ac:dyDescent="0.25">
      <c r="B98" s="81" t="s">
        <v>341</v>
      </c>
      <c r="C98" s="81" t="s">
        <v>342</v>
      </c>
      <c r="D98" s="82"/>
      <c r="E98" s="82"/>
      <c r="F98" s="82"/>
    </row>
    <row r="99" spans="2:6" ht="26.4" x14ac:dyDescent="0.25">
      <c r="B99" s="77" t="s">
        <v>343</v>
      </c>
      <c r="C99" s="77" t="s">
        <v>344</v>
      </c>
      <c r="D99" s="78">
        <f>D100+D102+D105</f>
        <v>0</v>
      </c>
      <c r="E99" s="78">
        <f t="shared" ref="E99:F99" si="31">E100+E102+E105</f>
        <v>0</v>
      </c>
      <c r="F99" s="78">
        <f t="shared" si="31"/>
        <v>0</v>
      </c>
    </row>
    <row r="100" spans="2:6" ht="24" x14ac:dyDescent="0.25">
      <c r="B100" s="79" t="s">
        <v>345</v>
      </c>
      <c r="C100" s="79" t="s">
        <v>346</v>
      </c>
      <c r="D100" s="82"/>
      <c r="E100" s="82"/>
      <c r="F100" s="82"/>
    </row>
    <row r="101" spans="2:6" x14ac:dyDescent="0.25">
      <c r="B101" s="81" t="s">
        <v>347</v>
      </c>
      <c r="C101" s="81" t="s">
        <v>348</v>
      </c>
      <c r="D101" s="80">
        <v>0</v>
      </c>
      <c r="E101" s="80">
        <v>0</v>
      </c>
      <c r="F101" s="80">
        <v>0</v>
      </c>
    </row>
    <row r="102" spans="2:6" ht="26.4" x14ac:dyDescent="0.25">
      <c r="B102" s="77" t="s">
        <v>349</v>
      </c>
      <c r="C102" s="77" t="s">
        <v>350</v>
      </c>
      <c r="D102" s="78">
        <f>D103</f>
        <v>0</v>
      </c>
      <c r="E102" s="78">
        <f t="shared" ref="E102:F103" si="32">E103</f>
        <v>0</v>
      </c>
      <c r="F102" s="78">
        <f t="shared" si="32"/>
        <v>0</v>
      </c>
    </row>
    <row r="103" spans="2:6" x14ac:dyDescent="0.25">
      <c r="B103" s="79" t="s">
        <v>351</v>
      </c>
      <c r="C103" s="79" t="s">
        <v>352</v>
      </c>
      <c r="D103" s="80">
        <f>D104</f>
        <v>0</v>
      </c>
      <c r="E103" s="80">
        <f t="shared" si="32"/>
        <v>0</v>
      </c>
      <c r="F103" s="80">
        <f t="shared" si="32"/>
        <v>0</v>
      </c>
    </row>
    <row r="104" spans="2:6" x14ac:dyDescent="0.25">
      <c r="B104" s="81" t="s">
        <v>353</v>
      </c>
      <c r="C104" s="81" t="s">
        <v>352</v>
      </c>
      <c r="D104" s="80"/>
      <c r="E104" s="80"/>
      <c r="F104" s="80"/>
    </row>
    <row r="105" spans="2:6" ht="26.4" x14ac:dyDescent="0.25">
      <c r="B105" s="77" t="s">
        <v>354</v>
      </c>
      <c r="C105" s="77" t="s">
        <v>355</v>
      </c>
      <c r="D105" s="80">
        <f>D106+D108</f>
        <v>0</v>
      </c>
      <c r="E105" s="80">
        <f t="shared" ref="E105:F105" si="33">E106+E108</f>
        <v>0</v>
      </c>
      <c r="F105" s="80">
        <f t="shared" si="33"/>
        <v>0</v>
      </c>
    </row>
    <row r="106" spans="2:6" x14ac:dyDescent="0.25">
      <c r="B106" s="79" t="s">
        <v>356</v>
      </c>
      <c r="C106" s="79" t="s">
        <v>357</v>
      </c>
      <c r="D106" s="80">
        <f>D107</f>
        <v>0</v>
      </c>
      <c r="E106" s="80">
        <f t="shared" ref="E106:F106" si="34">E107</f>
        <v>0</v>
      </c>
      <c r="F106" s="80">
        <f t="shared" si="34"/>
        <v>0</v>
      </c>
    </row>
    <row r="107" spans="2:6" x14ac:dyDescent="0.25">
      <c r="B107" s="81" t="s">
        <v>358</v>
      </c>
      <c r="C107" s="81" t="s">
        <v>357</v>
      </c>
      <c r="D107" s="80"/>
      <c r="E107" s="80"/>
      <c r="F107" s="80"/>
    </row>
    <row r="108" spans="2:6" x14ac:dyDescent="0.25">
      <c r="B108" s="79">
        <v>452</v>
      </c>
      <c r="C108" s="79" t="s">
        <v>359</v>
      </c>
      <c r="D108" s="80">
        <f>D109</f>
        <v>0</v>
      </c>
      <c r="E108" s="80">
        <f t="shared" ref="E108:F108" si="35">E109</f>
        <v>0</v>
      </c>
      <c r="F108" s="80">
        <f t="shared" si="35"/>
        <v>0</v>
      </c>
    </row>
    <row r="109" spans="2:6" x14ac:dyDescent="0.25">
      <c r="B109" s="81" t="s">
        <v>360</v>
      </c>
      <c r="C109" s="81" t="s">
        <v>359</v>
      </c>
      <c r="D109" s="80"/>
      <c r="E109" s="80"/>
      <c r="F109" s="80"/>
    </row>
    <row r="110" spans="2:6" ht="26.4" x14ac:dyDescent="0.25">
      <c r="B110" s="77" t="s">
        <v>361</v>
      </c>
      <c r="C110" s="77" t="s">
        <v>362</v>
      </c>
      <c r="D110" s="80">
        <f>D111+D114</f>
        <v>0</v>
      </c>
      <c r="E110" s="80">
        <f t="shared" ref="E110:F110" si="36">E111+E114</f>
        <v>0</v>
      </c>
      <c r="F110" s="80">
        <f t="shared" si="36"/>
        <v>0</v>
      </c>
    </row>
    <row r="111" spans="2:6" ht="13.2" x14ac:dyDescent="0.25">
      <c r="B111" s="77" t="s">
        <v>363</v>
      </c>
      <c r="C111" s="77" t="s">
        <v>364</v>
      </c>
      <c r="D111" s="80">
        <f>D112</f>
        <v>0</v>
      </c>
      <c r="E111" s="80">
        <f t="shared" ref="E111:F112" si="37">E112</f>
        <v>0</v>
      </c>
      <c r="F111" s="80">
        <f t="shared" si="37"/>
        <v>0</v>
      </c>
    </row>
    <row r="112" spans="2:6" ht="24" x14ac:dyDescent="0.25">
      <c r="B112" s="79" t="s">
        <v>365</v>
      </c>
      <c r="C112" s="79" t="s">
        <v>366</v>
      </c>
      <c r="D112" s="80">
        <f>D113</f>
        <v>0</v>
      </c>
      <c r="E112" s="80">
        <f t="shared" si="37"/>
        <v>0</v>
      </c>
      <c r="F112" s="80">
        <f t="shared" si="37"/>
        <v>0</v>
      </c>
    </row>
    <row r="113" spans="2:6" ht="21" x14ac:dyDescent="0.25">
      <c r="B113" s="81" t="s">
        <v>367</v>
      </c>
      <c r="C113" s="81" t="s">
        <v>366</v>
      </c>
      <c r="D113" s="80"/>
      <c r="E113" s="80"/>
      <c r="F113" s="80"/>
    </row>
    <row r="114" spans="2:6" ht="26.4" x14ac:dyDescent="0.25">
      <c r="B114" s="77" t="s">
        <v>368</v>
      </c>
      <c r="C114" s="77" t="s">
        <v>369</v>
      </c>
      <c r="D114" s="80">
        <f>D115</f>
        <v>0</v>
      </c>
      <c r="E114" s="80">
        <f t="shared" ref="E114:F115" si="38">E115</f>
        <v>0</v>
      </c>
      <c r="F114" s="80">
        <f t="shared" si="38"/>
        <v>0</v>
      </c>
    </row>
    <row r="115" spans="2:6" ht="36" x14ac:dyDescent="0.25">
      <c r="B115" s="79" t="s">
        <v>370</v>
      </c>
      <c r="C115" s="79" t="s">
        <v>371</v>
      </c>
      <c r="D115" s="80">
        <f>D116</f>
        <v>0</v>
      </c>
      <c r="E115" s="80">
        <f t="shared" si="38"/>
        <v>0</v>
      </c>
      <c r="F115" s="80">
        <f t="shared" si="38"/>
        <v>0</v>
      </c>
    </row>
    <row r="116" spans="2:6" ht="21" x14ac:dyDescent="0.25">
      <c r="B116" s="81" t="s">
        <v>372</v>
      </c>
      <c r="C116" s="81" t="s">
        <v>373</v>
      </c>
      <c r="D116" s="80"/>
      <c r="E116" s="80"/>
      <c r="F116" s="80"/>
    </row>
    <row r="117" spans="2:6" x14ac:dyDescent="0.25">
      <c r="D117" s="83">
        <f>D3+D70</f>
        <v>48762930.899999999</v>
      </c>
      <c r="E117" s="83">
        <f t="shared" ref="E117:F117" si="39">E3+E70</f>
        <v>52476030.899999999</v>
      </c>
      <c r="F117" s="83">
        <f t="shared" si="39"/>
        <v>52476030.899999999</v>
      </c>
    </row>
  </sheetData>
  <mergeCells count="1">
    <mergeCell ref="C1:F1"/>
  </mergeCells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3"/>
  <sheetViews>
    <sheetView workbookViewId="0">
      <selection activeCell="F34" sqref="F34"/>
    </sheetView>
  </sheetViews>
  <sheetFormatPr defaultRowHeight="12.6" x14ac:dyDescent="0.25"/>
  <cols>
    <col min="1" max="1" width="13.44140625" customWidth="1"/>
    <col min="2" max="2" width="10.5546875" customWidth="1"/>
    <col min="3" max="3" width="9.44140625" customWidth="1"/>
    <col min="4" max="4" width="12.33203125" customWidth="1"/>
    <col min="5" max="5" width="10.6640625" customWidth="1"/>
    <col min="6" max="6" width="10.33203125" customWidth="1"/>
    <col min="7" max="7" width="9.5546875" customWidth="1"/>
    <col min="8" max="8" width="10.5546875" customWidth="1"/>
    <col min="9" max="9" width="11.88671875" customWidth="1"/>
    <col min="10" max="10" width="10.88671875" customWidth="1"/>
    <col min="11" max="11" width="11.109375" customWidth="1"/>
    <col min="12" max="12" width="7.5546875" customWidth="1"/>
    <col min="13" max="15" width="8.88671875" customWidth="1"/>
  </cols>
  <sheetData>
    <row r="1" spans="1:15" ht="15.6" x14ac:dyDescent="0.25">
      <c r="A1" s="632" t="s">
        <v>0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440"/>
      <c r="N1" s="59"/>
    </row>
    <row r="2" spans="1:15" ht="10.3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3"/>
      <c r="N2" s="2"/>
    </row>
    <row r="3" spans="1:15" ht="22.65" customHeight="1" thickBot="1" x14ac:dyDescent="0.3">
      <c r="A3" s="60" t="s">
        <v>2</v>
      </c>
      <c r="B3" s="633" t="s">
        <v>497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542"/>
    </row>
    <row r="4" spans="1:15" ht="79.349999999999994" customHeight="1" thickBot="1" x14ac:dyDescent="0.3">
      <c r="A4" s="61" t="s">
        <v>3</v>
      </c>
      <c r="B4" s="635" t="s">
        <v>4</v>
      </c>
      <c r="C4" s="636"/>
      <c r="D4" s="636"/>
      <c r="E4" s="458"/>
      <c r="F4" s="458"/>
      <c r="G4" s="469"/>
      <c r="H4" s="159" t="s">
        <v>5</v>
      </c>
      <c r="I4" s="441" t="s">
        <v>6</v>
      </c>
      <c r="J4" s="84" t="s">
        <v>7</v>
      </c>
      <c r="K4" s="84" t="s">
        <v>479</v>
      </c>
      <c r="L4" s="84" t="s">
        <v>374</v>
      </c>
      <c r="M4" s="84" t="s">
        <v>8</v>
      </c>
      <c r="N4" s="85" t="s">
        <v>9</v>
      </c>
      <c r="O4" s="413" t="s">
        <v>403</v>
      </c>
    </row>
    <row r="5" spans="1:15" ht="24" x14ac:dyDescent="0.25">
      <c r="A5" s="351"/>
      <c r="B5" s="364" t="s">
        <v>10</v>
      </c>
      <c r="C5" s="365" t="s">
        <v>433</v>
      </c>
      <c r="D5" s="365" t="s">
        <v>419</v>
      </c>
      <c r="E5" s="365" t="s">
        <v>384</v>
      </c>
      <c r="F5" s="365" t="s">
        <v>477</v>
      </c>
      <c r="G5" s="365" t="s">
        <v>481</v>
      </c>
      <c r="H5" s="159">
        <v>3211</v>
      </c>
      <c r="I5" s="159" t="s">
        <v>11</v>
      </c>
      <c r="J5" s="159">
        <v>5211</v>
      </c>
      <c r="K5" s="159">
        <v>5251</v>
      </c>
      <c r="L5" s="159">
        <v>6211</v>
      </c>
      <c r="M5" s="160">
        <v>7311</v>
      </c>
      <c r="N5" s="161">
        <v>8311</v>
      </c>
      <c r="O5" s="161">
        <v>9311</v>
      </c>
    </row>
    <row r="6" spans="1:15" x14ac:dyDescent="0.25">
      <c r="A6" s="352">
        <v>632</v>
      </c>
      <c r="B6" s="353"/>
      <c r="C6" s="353"/>
      <c r="D6" s="354"/>
      <c r="E6" s="354"/>
      <c r="F6" s="350"/>
      <c r="G6" s="350"/>
      <c r="H6" s="350"/>
      <c r="I6" s="355"/>
      <c r="J6" s="368"/>
      <c r="K6" s="368"/>
      <c r="L6" s="354"/>
      <c r="M6" s="354"/>
      <c r="N6" s="354"/>
      <c r="O6" s="354"/>
    </row>
    <row r="7" spans="1:15" x14ac:dyDescent="0.25">
      <c r="A7" s="352">
        <v>634</v>
      </c>
      <c r="B7" s="353"/>
      <c r="C7" s="353"/>
      <c r="D7" s="354"/>
      <c r="E7" s="354"/>
      <c r="F7" s="350"/>
      <c r="G7" s="350"/>
      <c r="H7" s="350"/>
      <c r="I7" s="355"/>
      <c r="J7" s="368">
        <v>1860000</v>
      </c>
      <c r="K7" s="368"/>
      <c r="L7" s="354"/>
      <c r="M7" s="354"/>
      <c r="N7" s="354"/>
      <c r="O7" s="354"/>
    </row>
    <row r="8" spans="1:15" x14ac:dyDescent="0.25">
      <c r="A8" s="352">
        <v>636</v>
      </c>
      <c r="B8" s="353"/>
      <c r="C8" s="353"/>
      <c r="D8" s="354"/>
      <c r="E8" s="354"/>
      <c r="F8" s="350"/>
      <c r="G8" s="350"/>
      <c r="H8" s="350"/>
      <c r="I8" s="355"/>
      <c r="J8" s="368">
        <v>3433012</v>
      </c>
      <c r="K8" s="368"/>
      <c r="L8" s="354"/>
      <c r="M8" s="354"/>
      <c r="N8" s="354"/>
      <c r="O8" s="354"/>
    </row>
    <row r="9" spans="1:15" x14ac:dyDescent="0.25">
      <c r="A9" s="352">
        <v>638</v>
      </c>
      <c r="B9" s="353"/>
      <c r="C9" s="353"/>
      <c r="D9" s="354"/>
      <c r="E9" s="354"/>
      <c r="F9" s="350"/>
      <c r="G9" s="350"/>
      <c r="H9" s="350"/>
      <c r="I9" s="355"/>
      <c r="J9" s="350"/>
      <c r="K9" s="350">
        <v>1196740</v>
      </c>
      <c r="L9" s="354"/>
      <c r="M9" s="354"/>
      <c r="N9" s="354"/>
      <c r="O9" s="354"/>
    </row>
    <row r="10" spans="1:15" x14ac:dyDescent="0.25">
      <c r="A10" s="352">
        <v>639</v>
      </c>
      <c r="B10" s="353"/>
      <c r="C10" s="353"/>
      <c r="D10" s="354"/>
      <c r="E10" s="354"/>
      <c r="F10" s="350"/>
      <c r="G10" s="350"/>
      <c r="H10" s="350"/>
      <c r="I10" s="355"/>
      <c r="J10" s="350"/>
      <c r="K10" s="350"/>
      <c r="L10" s="354"/>
      <c r="M10" s="354"/>
      <c r="N10" s="354"/>
      <c r="O10" s="354"/>
    </row>
    <row r="11" spans="1:15" x14ac:dyDescent="0.25">
      <c r="A11" s="352">
        <v>642</v>
      </c>
      <c r="B11" s="353"/>
      <c r="C11" s="353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</row>
    <row r="12" spans="1:15" x14ac:dyDescent="0.25">
      <c r="A12" s="352">
        <v>641</v>
      </c>
      <c r="B12" s="353"/>
      <c r="C12" s="353"/>
      <c r="D12" s="350"/>
      <c r="E12" s="350"/>
      <c r="F12" s="350"/>
      <c r="G12" s="350"/>
      <c r="H12" s="350">
        <v>7000</v>
      </c>
      <c r="I12" s="350"/>
      <c r="J12" s="350"/>
      <c r="K12" s="350"/>
      <c r="L12" s="350"/>
      <c r="M12" s="350"/>
      <c r="N12" s="350"/>
      <c r="O12" s="350"/>
    </row>
    <row r="13" spans="1:15" x14ac:dyDescent="0.25">
      <c r="A13" s="352">
        <v>652</v>
      </c>
      <c r="B13" s="353"/>
      <c r="C13" s="353"/>
      <c r="D13" s="350"/>
      <c r="E13" s="350"/>
      <c r="F13" s="350"/>
      <c r="G13" s="350"/>
      <c r="H13" s="350"/>
      <c r="I13" s="350"/>
      <c r="J13" s="350"/>
      <c r="K13" s="350"/>
      <c r="L13" s="350"/>
      <c r="M13" s="350">
        <v>100000</v>
      </c>
      <c r="N13" s="350"/>
      <c r="O13" s="350"/>
    </row>
    <row r="14" spans="1:15" x14ac:dyDescent="0.25">
      <c r="A14" s="352">
        <v>661</v>
      </c>
      <c r="B14" s="353"/>
      <c r="C14" s="353"/>
      <c r="D14" s="350"/>
      <c r="E14" s="350"/>
      <c r="F14" s="350"/>
      <c r="G14" s="350"/>
      <c r="H14" s="350">
        <v>7273000</v>
      </c>
      <c r="I14" s="350"/>
      <c r="J14" s="350"/>
      <c r="K14" s="350"/>
      <c r="L14" s="350"/>
      <c r="M14" s="350"/>
      <c r="N14" s="350"/>
      <c r="O14" s="350"/>
    </row>
    <row r="15" spans="1:15" x14ac:dyDescent="0.25">
      <c r="A15" s="352">
        <v>663</v>
      </c>
      <c r="B15" s="353"/>
      <c r="C15" s="353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</row>
    <row r="16" spans="1:15" x14ac:dyDescent="0.25">
      <c r="A16" s="352">
        <v>671</v>
      </c>
      <c r="B16" s="353">
        <v>2550000</v>
      </c>
      <c r="C16" s="366"/>
      <c r="D16" s="350">
        <v>7500000</v>
      </c>
      <c r="E16" s="350">
        <v>300000</v>
      </c>
      <c r="F16" s="350"/>
      <c r="G16" s="350"/>
      <c r="H16" s="350"/>
      <c r="I16" s="350"/>
      <c r="J16" s="350"/>
      <c r="K16" s="350"/>
      <c r="L16" s="350"/>
      <c r="M16" s="350"/>
      <c r="N16" s="350"/>
      <c r="O16" s="350"/>
    </row>
    <row r="17" spans="1:15" x14ac:dyDescent="0.25">
      <c r="A17" s="352">
        <v>673</v>
      </c>
      <c r="B17" s="353"/>
      <c r="C17" s="353"/>
      <c r="D17" s="350"/>
      <c r="E17" s="350"/>
      <c r="F17" s="350"/>
      <c r="G17" s="350"/>
      <c r="H17" s="350"/>
      <c r="I17" s="350">
        <v>50558550</v>
      </c>
      <c r="J17" s="350"/>
      <c r="K17" s="350"/>
      <c r="L17" s="350"/>
      <c r="M17" s="350"/>
      <c r="N17" s="350"/>
      <c r="O17" s="350"/>
    </row>
    <row r="18" spans="1:15" x14ac:dyDescent="0.25">
      <c r="A18" s="352">
        <v>683</v>
      </c>
      <c r="B18" s="353"/>
      <c r="C18" s="353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</row>
    <row r="19" spans="1:15" ht="13.2" thickBot="1" x14ac:dyDescent="0.3">
      <c r="A19" s="478">
        <v>721</v>
      </c>
      <c r="B19" s="479"/>
      <c r="C19" s="479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</row>
    <row r="20" spans="1:15" x14ac:dyDescent="0.25">
      <c r="A20" s="475"/>
      <c r="B20" s="476">
        <f>SUM(B6:B19)</f>
        <v>2550000</v>
      </c>
      <c r="C20" s="476">
        <f t="shared" ref="C20:N20" si="0">SUM(C6:C19)</f>
        <v>0</v>
      </c>
      <c r="D20" s="476">
        <f t="shared" si="0"/>
        <v>7500000</v>
      </c>
      <c r="E20" s="476">
        <f t="shared" si="0"/>
        <v>300000</v>
      </c>
      <c r="F20" s="549">
        <f t="shared" si="0"/>
        <v>0</v>
      </c>
      <c r="G20" s="476">
        <f t="shared" si="0"/>
        <v>0</v>
      </c>
      <c r="H20" s="476">
        <f t="shared" si="0"/>
        <v>7280000</v>
      </c>
      <c r="I20" s="476">
        <f t="shared" si="0"/>
        <v>50558550</v>
      </c>
      <c r="J20" s="476">
        <f t="shared" si="0"/>
        <v>5293012</v>
      </c>
      <c r="K20" s="476">
        <f t="shared" si="0"/>
        <v>1196740</v>
      </c>
      <c r="L20" s="476">
        <f t="shared" si="0"/>
        <v>0</v>
      </c>
      <c r="M20" s="476">
        <f t="shared" si="0"/>
        <v>100000</v>
      </c>
      <c r="N20" s="476">
        <f t="shared" si="0"/>
        <v>0</v>
      </c>
      <c r="O20" s="477"/>
    </row>
    <row r="21" spans="1:15" x14ac:dyDescent="0.25">
      <c r="A21" s="444">
        <v>92221</v>
      </c>
      <c r="B21" s="353"/>
      <c r="C21" s="353"/>
      <c r="D21" s="350"/>
      <c r="E21" s="350"/>
      <c r="F21" s="350"/>
      <c r="G21" s="350"/>
      <c r="H21" s="350"/>
      <c r="I21" s="350"/>
      <c r="J21" s="350"/>
      <c r="K21" s="350">
        <v>-320000</v>
      </c>
      <c r="L21" s="476"/>
      <c r="M21" s="476"/>
      <c r="N21" s="476"/>
      <c r="O21" s="477"/>
    </row>
    <row r="22" spans="1:15" x14ac:dyDescent="0.25">
      <c r="A22" s="444">
        <v>92221</v>
      </c>
      <c r="B22" s="353"/>
      <c r="C22" s="353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</row>
    <row r="23" spans="1:15" hidden="1" x14ac:dyDescent="0.25">
      <c r="A23" s="444" t="s">
        <v>458</v>
      </c>
      <c r="B23" s="353"/>
      <c r="C23" s="353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</row>
    <row r="24" spans="1:15" hidden="1" x14ac:dyDescent="0.25">
      <c r="A24" s="444" t="s">
        <v>455</v>
      </c>
      <c r="B24" s="353"/>
      <c r="C24" s="353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</row>
    <row r="25" spans="1:15" hidden="1" x14ac:dyDescent="0.25">
      <c r="A25" s="444" t="s">
        <v>459</v>
      </c>
      <c r="B25" s="353"/>
      <c r="C25" s="353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</row>
    <row r="26" spans="1:15" hidden="1" x14ac:dyDescent="0.25">
      <c r="A26" s="444" t="s">
        <v>460</v>
      </c>
      <c r="B26" s="353"/>
      <c r="C26" s="353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</row>
    <row r="27" spans="1:15" hidden="1" x14ac:dyDescent="0.25">
      <c r="A27" s="352" t="s">
        <v>456</v>
      </c>
      <c r="B27" s="353"/>
      <c r="C27" s="353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</row>
    <row r="28" spans="1:15" hidden="1" x14ac:dyDescent="0.25">
      <c r="A28" s="352" t="s">
        <v>457</v>
      </c>
      <c r="B28" s="353"/>
      <c r="C28" s="353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</row>
    <row r="29" spans="1:15" ht="24.6" thickBot="1" x14ac:dyDescent="0.3">
      <c r="A29" s="356" t="s">
        <v>12</v>
      </c>
      <c r="B29" s="357">
        <f t="shared" ref="B29:N29" si="1">SUM(B20:B22)</f>
        <v>2550000</v>
      </c>
      <c r="C29" s="357">
        <f t="shared" si="1"/>
        <v>0</v>
      </c>
      <c r="D29" s="357">
        <f t="shared" si="1"/>
        <v>7500000</v>
      </c>
      <c r="E29" s="357">
        <f t="shared" si="1"/>
        <v>300000</v>
      </c>
      <c r="F29" s="357">
        <f t="shared" si="1"/>
        <v>0</v>
      </c>
      <c r="G29" s="357">
        <f t="shared" si="1"/>
        <v>0</v>
      </c>
      <c r="H29" s="357">
        <f t="shared" si="1"/>
        <v>7280000</v>
      </c>
      <c r="I29" s="357">
        <f t="shared" si="1"/>
        <v>50558550</v>
      </c>
      <c r="J29" s="357">
        <f t="shared" si="1"/>
        <v>5293012</v>
      </c>
      <c r="K29" s="357">
        <f t="shared" si="1"/>
        <v>876740</v>
      </c>
      <c r="L29" s="357">
        <f t="shared" si="1"/>
        <v>0</v>
      </c>
      <c r="M29" s="357">
        <f t="shared" si="1"/>
        <v>100000</v>
      </c>
      <c r="N29" s="357">
        <f t="shared" si="1"/>
        <v>0</v>
      </c>
      <c r="O29" s="543">
        <f>SUM(O6:O28)</f>
        <v>0</v>
      </c>
    </row>
    <row r="30" spans="1:15" ht="25.35" customHeight="1" thickBot="1" x14ac:dyDescent="0.3">
      <c r="A30" s="358" t="s">
        <v>440</v>
      </c>
      <c r="B30" s="637">
        <f>SUM(B29:O29)</f>
        <v>74458302</v>
      </c>
      <c r="C30" s="638"/>
      <c r="D30" s="638"/>
      <c r="E30" s="638"/>
      <c r="F30" s="638"/>
      <c r="G30" s="638"/>
      <c r="H30" s="638"/>
      <c r="I30" s="638"/>
      <c r="J30" s="638"/>
      <c r="K30" s="638"/>
      <c r="L30" s="638"/>
      <c r="M30" s="638"/>
      <c r="N30" s="638"/>
      <c r="O30" s="542"/>
    </row>
    <row r="31" spans="1:15" ht="13.2" x14ac:dyDescent="0.25">
      <c r="A31" s="62"/>
      <c r="B31" s="62"/>
      <c r="C31" s="62"/>
      <c r="D31" s="62"/>
      <c r="E31" s="62"/>
      <c r="F31" s="62"/>
      <c r="G31" s="62"/>
      <c r="H31" s="74"/>
      <c r="I31" s="73"/>
      <c r="J31" s="59"/>
      <c r="K31" s="59"/>
      <c r="L31" s="3"/>
      <c r="M31" s="3"/>
      <c r="N31" s="59"/>
    </row>
    <row r="32" spans="1:15" ht="13.2" x14ac:dyDescent="0.25">
      <c r="A32" s="62"/>
      <c r="B32" s="340"/>
      <c r="C32" s="340"/>
      <c r="D32" s="62"/>
      <c r="E32" s="62"/>
      <c r="F32" s="62"/>
      <c r="G32" s="62"/>
      <c r="H32" s="74"/>
      <c r="I32" s="73"/>
      <c r="J32" s="59"/>
      <c r="K32" s="59"/>
      <c r="L32" s="3"/>
      <c r="M32" s="3"/>
      <c r="N32" s="59"/>
    </row>
    <row r="33" spans="1:14" ht="13.2" x14ac:dyDescent="0.25">
      <c r="A33" s="62"/>
      <c r="B33" s="340"/>
      <c r="C33" s="340"/>
      <c r="D33" s="62"/>
      <c r="E33" s="62"/>
      <c r="F33" s="62"/>
      <c r="G33" s="62"/>
      <c r="H33" s="74"/>
      <c r="I33" s="73"/>
      <c r="J33" s="59"/>
      <c r="K33" s="59"/>
      <c r="L33" s="3"/>
      <c r="M33" s="3"/>
      <c r="N33" s="59"/>
    </row>
    <row r="34" spans="1:14" ht="13.2" x14ac:dyDescent="0.25">
      <c r="A34" s="62"/>
      <c r="B34" s="340"/>
      <c r="C34" s="340"/>
      <c r="D34" s="62"/>
      <c r="E34" s="62"/>
      <c r="F34" s="62"/>
      <c r="G34" s="62"/>
      <c r="H34" s="74"/>
      <c r="I34" s="73"/>
      <c r="J34" s="59"/>
      <c r="K34" s="59"/>
      <c r="L34" s="3"/>
      <c r="M34" s="3"/>
      <c r="N34" s="59"/>
    </row>
    <row r="35" spans="1:14" ht="13.2" x14ac:dyDescent="0.25">
      <c r="A35" s="62"/>
      <c r="B35" s="62"/>
      <c r="C35" s="62"/>
      <c r="D35" s="62"/>
      <c r="E35" s="62"/>
      <c r="F35" s="62"/>
      <c r="G35" s="62"/>
      <c r="H35" s="74"/>
      <c r="I35" s="73"/>
      <c r="J35" s="59"/>
      <c r="K35" s="59"/>
      <c r="L35" s="3"/>
      <c r="M35" s="3"/>
      <c r="N35" s="59"/>
    </row>
    <row r="36" spans="1:14" ht="13.2" x14ac:dyDescent="0.25">
      <c r="A36" s="62"/>
      <c r="B36" s="62"/>
      <c r="C36" s="62"/>
      <c r="D36" s="62"/>
      <c r="E36" s="62"/>
      <c r="F36" s="62"/>
      <c r="G36" s="62"/>
      <c r="H36" s="74"/>
      <c r="I36" s="73"/>
      <c r="J36" s="59"/>
      <c r="K36" s="59"/>
      <c r="L36" s="3"/>
      <c r="M36" s="3"/>
      <c r="N36" s="59"/>
    </row>
    <row r="37" spans="1:14" ht="13.2" x14ac:dyDescent="0.25">
      <c r="A37" s="62"/>
      <c r="B37" s="62"/>
      <c r="C37" s="62"/>
      <c r="D37" s="62"/>
      <c r="E37" s="62"/>
      <c r="F37" s="62"/>
      <c r="G37" s="62"/>
      <c r="H37" s="74"/>
      <c r="I37" s="73"/>
      <c r="J37" s="59"/>
      <c r="K37" s="59"/>
      <c r="L37" s="3"/>
      <c r="M37" s="3"/>
      <c r="N37" s="59"/>
    </row>
    <row r="38" spans="1:14" ht="13.2" x14ac:dyDescent="0.25">
      <c r="A38" s="62"/>
      <c r="B38" s="62"/>
      <c r="C38" s="62"/>
      <c r="D38" s="62"/>
      <c r="E38" s="62"/>
      <c r="F38" s="62"/>
      <c r="G38" s="62"/>
      <c r="H38" s="74"/>
      <c r="I38" s="73"/>
      <c r="J38" s="59"/>
      <c r="K38" s="59"/>
      <c r="L38" s="3"/>
      <c r="M38" s="3"/>
      <c r="N38" s="59"/>
    </row>
    <row r="39" spans="1:14" ht="13.8" thickBot="1" x14ac:dyDescent="0.3">
      <c r="A39" s="62"/>
      <c r="B39" s="62"/>
      <c r="C39" s="62"/>
      <c r="D39" s="62"/>
      <c r="E39" s="62"/>
      <c r="F39" s="62"/>
      <c r="G39" s="62"/>
      <c r="H39" s="63"/>
      <c r="I39" s="64"/>
      <c r="J39" s="59"/>
      <c r="K39" s="59"/>
      <c r="L39" s="3"/>
      <c r="M39" s="3"/>
      <c r="N39" s="59"/>
    </row>
    <row r="40" spans="1:14" ht="27" thickBot="1" x14ac:dyDescent="0.3">
      <c r="A40" s="65" t="s">
        <v>2</v>
      </c>
      <c r="B40" s="626" t="s">
        <v>475</v>
      </c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8"/>
    </row>
    <row r="41" spans="1:14" ht="108.6" thickBot="1" x14ac:dyDescent="0.3">
      <c r="A41" s="66" t="s">
        <v>3</v>
      </c>
      <c r="B41" s="639" t="s">
        <v>4</v>
      </c>
      <c r="C41" s="640"/>
      <c r="D41" s="641"/>
      <c r="E41" s="441"/>
      <c r="F41" s="441"/>
      <c r="G41" s="441"/>
      <c r="H41" s="84" t="s">
        <v>5</v>
      </c>
      <c r="I41" s="441"/>
      <c r="J41" s="84" t="s">
        <v>7</v>
      </c>
      <c r="K41" s="84" t="s">
        <v>478</v>
      </c>
      <c r="L41" s="84" t="s">
        <v>374</v>
      </c>
      <c r="M41" s="84" t="s">
        <v>8</v>
      </c>
      <c r="N41" s="85" t="s">
        <v>9</v>
      </c>
    </row>
    <row r="42" spans="1:14" ht="39.6" x14ac:dyDescent="0.25">
      <c r="A42" s="67"/>
      <c r="B42" s="4" t="s">
        <v>10</v>
      </c>
      <c r="C42" s="5" t="s">
        <v>422</v>
      </c>
      <c r="D42" s="5" t="s">
        <v>419</v>
      </c>
      <c r="E42" s="5" t="s">
        <v>384</v>
      </c>
      <c r="F42" s="365" t="s">
        <v>383</v>
      </c>
      <c r="G42" s="365" t="s">
        <v>437</v>
      </c>
      <c r="H42" s="5">
        <v>3211</v>
      </c>
      <c r="I42" s="5" t="s">
        <v>11</v>
      </c>
      <c r="J42" s="5">
        <v>5211</v>
      </c>
      <c r="K42" s="5">
        <v>525</v>
      </c>
      <c r="L42" s="5">
        <v>6211</v>
      </c>
      <c r="M42" s="6">
        <v>7311</v>
      </c>
      <c r="N42" s="7">
        <v>8311</v>
      </c>
    </row>
    <row r="43" spans="1:14" ht="13.2" x14ac:dyDescent="0.25">
      <c r="A43" s="8">
        <v>634</v>
      </c>
      <c r="B43" s="353"/>
      <c r="C43" s="350"/>
      <c r="D43" s="354"/>
      <c r="E43" s="354"/>
      <c r="F43" s="354"/>
      <c r="G43" s="350"/>
      <c r="H43" s="350"/>
      <c r="I43" s="355"/>
      <c r="J43" s="354">
        <v>1870000</v>
      </c>
      <c r="K43" s="354"/>
      <c r="L43" s="354"/>
      <c r="M43" s="354"/>
      <c r="N43" s="354"/>
    </row>
    <row r="44" spans="1:14" ht="13.2" x14ac:dyDescent="0.25">
      <c r="A44" s="8">
        <v>636</v>
      </c>
      <c r="B44" s="353"/>
      <c r="C44" s="350"/>
      <c r="D44" s="354"/>
      <c r="E44" s="354"/>
      <c r="F44" s="354"/>
      <c r="G44" s="350"/>
      <c r="H44" s="350"/>
      <c r="I44" s="355"/>
      <c r="J44" s="368">
        <v>2279490</v>
      </c>
      <c r="K44" s="354"/>
      <c r="L44" s="354"/>
      <c r="M44" s="354"/>
      <c r="N44" s="354"/>
    </row>
    <row r="45" spans="1:14" ht="13.2" x14ac:dyDescent="0.25">
      <c r="A45" s="8">
        <v>638</v>
      </c>
      <c r="B45" s="353"/>
      <c r="C45" s="350"/>
      <c r="D45" s="350"/>
      <c r="E45" s="350"/>
      <c r="F45" s="350"/>
      <c r="G45" s="350"/>
      <c r="H45" s="350"/>
      <c r="I45" s="350"/>
      <c r="J45" s="350"/>
      <c r="K45" s="350">
        <v>1019181</v>
      </c>
      <c r="L45" s="350"/>
      <c r="M45" s="350"/>
      <c r="N45" s="350"/>
    </row>
    <row r="46" spans="1:14" ht="13.2" x14ac:dyDescent="0.25">
      <c r="A46" s="8">
        <v>641</v>
      </c>
      <c r="B46" s="353"/>
      <c r="C46" s="350"/>
      <c r="D46" s="350"/>
      <c r="E46" s="350"/>
      <c r="F46" s="350"/>
      <c r="G46" s="350"/>
      <c r="H46" s="350">
        <v>2000</v>
      </c>
      <c r="I46" s="350"/>
      <c r="J46" s="350"/>
      <c r="K46" s="350"/>
      <c r="L46" s="350"/>
      <c r="M46" s="350"/>
      <c r="N46" s="350"/>
    </row>
    <row r="47" spans="1:14" ht="13.2" x14ac:dyDescent="0.25">
      <c r="A47" s="8">
        <v>652</v>
      </c>
      <c r="B47" s="353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>
        <v>100000</v>
      </c>
      <c r="N47" s="350"/>
    </row>
    <row r="48" spans="1:14" ht="13.2" x14ac:dyDescent="0.25">
      <c r="A48" s="8">
        <v>661</v>
      </c>
      <c r="B48" s="353"/>
      <c r="C48" s="350"/>
      <c r="D48" s="350"/>
      <c r="E48" s="350"/>
      <c r="F48" s="350"/>
      <c r="G48" s="350"/>
      <c r="H48" s="350">
        <v>5919350</v>
      </c>
      <c r="I48" s="350"/>
      <c r="J48" s="350"/>
      <c r="K48" s="350"/>
      <c r="L48" s="350"/>
      <c r="M48" s="350"/>
      <c r="N48" s="350"/>
    </row>
    <row r="49" spans="1:14" ht="13.2" x14ac:dyDescent="0.25">
      <c r="A49" s="8">
        <v>663</v>
      </c>
      <c r="B49" s="353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</row>
    <row r="50" spans="1:14" ht="13.2" x14ac:dyDescent="0.25">
      <c r="A50" s="8">
        <v>671</v>
      </c>
      <c r="B50" s="353">
        <v>4500000</v>
      </c>
      <c r="C50" s="366"/>
      <c r="D50" s="350">
        <v>4500000</v>
      </c>
      <c r="E50" s="350">
        <v>300000</v>
      </c>
      <c r="F50" s="350">
        <v>0</v>
      </c>
      <c r="G50" s="350"/>
      <c r="H50" s="350"/>
      <c r="I50" s="350"/>
      <c r="J50" s="350"/>
      <c r="K50" s="350"/>
      <c r="L50" s="350"/>
      <c r="M50" s="350"/>
      <c r="N50" s="350"/>
    </row>
    <row r="51" spans="1:14" ht="13.2" x14ac:dyDescent="0.25">
      <c r="A51" s="8">
        <v>673</v>
      </c>
      <c r="B51" s="353"/>
      <c r="C51" s="366"/>
      <c r="D51" s="350"/>
      <c r="E51" s="350"/>
      <c r="F51" s="350"/>
      <c r="G51" s="350"/>
      <c r="H51" s="350"/>
      <c r="I51" s="350">
        <v>50658550</v>
      </c>
      <c r="J51" s="350"/>
      <c r="K51" s="350"/>
      <c r="L51" s="350"/>
      <c r="M51" s="350"/>
      <c r="N51" s="350"/>
    </row>
    <row r="52" spans="1:14" ht="13.2" x14ac:dyDescent="0.25">
      <c r="A52" s="8">
        <v>683</v>
      </c>
      <c r="B52" s="353"/>
      <c r="C52" s="366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</row>
    <row r="53" spans="1:14" ht="13.2" x14ac:dyDescent="0.25">
      <c r="A53" s="8">
        <v>721</v>
      </c>
      <c r="B53" s="353"/>
      <c r="C53" s="366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</row>
    <row r="54" spans="1:14" ht="13.2" x14ac:dyDescent="0.25">
      <c r="A54" s="8">
        <v>922</v>
      </c>
      <c r="B54" s="353"/>
      <c r="C54" s="366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</row>
    <row r="55" spans="1:14" ht="27" thickBot="1" x14ac:dyDescent="0.3">
      <c r="A55" s="10" t="s">
        <v>12</v>
      </c>
      <c r="B55" s="357">
        <f t="shared" ref="B55:K55" si="2">SUM(B43:B54)</f>
        <v>4500000</v>
      </c>
      <c r="C55" s="367">
        <f t="shared" si="2"/>
        <v>0</v>
      </c>
      <c r="D55" s="357">
        <f t="shared" si="2"/>
        <v>4500000</v>
      </c>
      <c r="E55" s="357">
        <f t="shared" si="2"/>
        <v>300000</v>
      </c>
      <c r="F55" s="357">
        <f t="shared" si="2"/>
        <v>0</v>
      </c>
      <c r="G55" s="357">
        <f t="shared" si="2"/>
        <v>0</v>
      </c>
      <c r="H55" s="357">
        <f t="shared" si="2"/>
        <v>5921350</v>
      </c>
      <c r="I55" s="357">
        <f t="shared" si="2"/>
        <v>50658550</v>
      </c>
      <c r="J55" s="357">
        <f t="shared" si="2"/>
        <v>4149490</v>
      </c>
      <c r="K55" s="357">
        <f t="shared" si="2"/>
        <v>1019181</v>
      </c>
      <c r="L55" s="357">
        <f t="shared" ref="L55:M55" si="3">SUM(L43:L54)</f>
        <v>0</v>
      </c>
      <c r="M55" s="357">
        <f t="shared" si="3"/>
        <v>100000</v>
      </c>
      <c r="N55" s="357">
        <f>SUM(N43:N54)</f>
        <v>0</v>
      </c>
    </row>
    <row r="56" spans="1:14" ht="53.4" thickBot="1" x14ac:dyDescent="0.3">
      <c r="A56" s="11" t="s">
        <v>474</v>
      </c>
      <c r="B56" s="623">
        <f>SUM(B55:N55)</f>
        <v>71148571</v>
      </c>
      <c r="C56" s="624"/>
      <c r="D56" s="624"/>
      <c r="E56" s="624"/>
      <c r="F56" s="624"/>
      <c r="G56" s="624"/>
      <c r="H56" s="624"/>
      <c r="I56" s="624"/>
      <c r="J56" s="624"/>
      <c r="K56" s="624"/>
      <c r="L56" s="624"/>
      <c r="M56" s="624"/>
      <c r="N56" s="625"/>
    </row>
    <row r="57" spans="1:14" ht="13.2" x14ac:dyDescent="0.2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</row>
    <row r="58" spans="1:14" ht="13.2" x14ac:dyDescent="0.2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</row>
    <row r="59" spans="1:14" ht="13.2" x14ac:dyDescent="0.2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</row>
    <row r="60" spans="1:14" ht="13.2" x14ac:dyDescent="0.2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</row>
    <row r="61" spans="1:14" ht="13.2" x14ac:dyDescent="0.25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</row>
    <row r="62" spans="1:14" ht="13.2" x14ac:dyDescent="0.25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</row>
    <row r="63" spans="1:14" ht="13.2" x14ac:dyDescent="0.25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</row>
    <row r="64" spans="1:14" ht="13.2" x14ac:dyDescent="0.25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</row>
    <row r="65" spans="1:14" ht="13.8" thickBot="1" x14ac:dyDescent="0.3">
      <c r="A65" s="68"/>
      <c r="B65" s="68"/>
      <c r="C65" s="68"/>
      <c r="D65" s="68"/>
      <c r="E65" s="68"/>
      <c r="F65" s="68"/>
      <c r="G65" s="68"/>
      <c r="H65" s="69"/>
      <c r="I65" s="70"/>
      <c r="J65" s="59"/>
      <c r="K65" s="59"/>
      <c r="L65" s="59"/>
      <c r="M65" s="59"/>
      <c r="N65" s="59"/>
    </row>
    <row r="66" spans="1:14" ht="27" thickBot="1" x14ac:dyDescent="0.3">
      <c r="A66" s="65" t="s">
        <v>2</v>
      </c>
      <c r="B66" s="626" t="s">
        <v>499</v>
      </c>
      <c r="C66" s="627"/>
      <c r="D66" s="627"/>
      <c r="E66" s="627"/>
      <c r="F66" s="627"/>
      <c r="G66" s="627"/>
      <c r="H66" s="627"/>
      <c r="I66" s="627"/>
      <c r="J66" s="627"/>
      <c r="K66" s="627"/>
      <c r="L66" s="627"/>
      <c r="M66" s="627"/>
      <c r="N66" s="628"/>
    </row>
    <row r="67" spans="1:14" ht="108.6" thickBot="1" x14ac:dyDescent="0.3">
      <c r="A67" s="66" t="s">
        <v>3</v>
      </c>
      <c r="B67" s="629" t="s">
        <v>4</v>
      </c>
      <c r="C67" s="630"/>
      <c r="D67" s="631"/>
      <c r="E67" s="439"/>
      <c r="F67" s="439"/>
      <c r="G67" s="439"/>
      <c r="H67" s="84" t="s">
        <v>5</v>
      </c>
      <c r="I67" s="441"/>
      <c r="J67" s="84" t="s">
        <v>7</v>
      </c>
      <c r="K67" s="84" t="s">
        <v>478</v>
      </c>
      <c r="L67" s="84" t="s">
        <v>374</v>
      </c>
      <c r="M67" s="84" t="s">
        <v>8</v>
      </c>
      <c r="N67" s="85" t="s">
        <v>9</v>
      </c>
    </row>
    <row r="68" spans="1:14" ht="33" customHeight="1" x14ac:dyDescent="0.25">
      <c r="A68" s="71"/>
      <c r="B68" s="12" t="s">
        <v>10</v>
      </c>
      <c r="C68" s="5" t="s">
        <v>422</v>
      </c>
      <c r="D68" s="5" t="s">
        <v>419</v>
      </c>
      <c r="E68" s="5" t="s">
        <v>384</v>
      </c>
      <c r="F68" s="365" t="s">
        <v>383</v>
      </c>
      <c r="G68" s="365" t="s">
        <v>437</v>
      </c>
      <c r="H68" s="5">
        <v>3211</v>
      </c>
      <c r="I68" s="5" t="s">
        <v>11</v>
      </c>
      <c r="J68" s="5">
        <v>5211</v>
      </c>
      <c r="K68" s="5">
        <v>525</v>
      </c>
      <c r="L68" s="5">
        <v>6211</v>
      </c>
      <c r="M68" s="6">
        <v>7311</v>
      </c>
      <c r="N68" s="7">
        <v>8311</v>
      </c>
    </row>
    <row r="69" spans="1:14" ht="13.2" x14ac:dyDescent="0.25">
      <c r="A69" s="8">
        <v>634</v>
      </c>
      <c r="B69" s="353"/>
      <c r="C69" s="350"/>
      <c r="D69" s="354"/>
      <c r="E69" s="354"/>
      <c r="F69" s="354"/>
      <c r="G69" s="350"/>
      <c r="H69" s="350"/>
      <c r="I69" s="355"/>
      <c r="J69" s="354"/>
      <c r="K69" s="354"/>
      <c r="L69" s="354"/>
      <c r="M69" s="354"/>
      <c r="N69" s="354"/>
    </row>
    <row r="70" spans="1:14" ht="13.2" x14ac:dyDescent="0.25">
      <c r="A70" s="8">
        <v>636</v>
      </c>
      <c r="B70" s="353"/>
      <c r="C70" s="350"/>
      <c r="D70" s="354"/>
      <c r="E70" s="354"/>
      <c r="F70" s="354"/>
      <c r="G70" s="350"/>
      <c r="H70" s="350"/>
      <c r="I70" s="355"/>
      <c r="J70" s="354">
        <v>345490</v>
      </c>
      <c r="K70" s="354"/>
      <c r="L70" s="354"/>
      <c r="M70" s="354"/>
      <c r="N70" s="354"/>
    </row>
    <row r="71" spans="1:14" ht="13.2" x14ac:dyDescent="0.25">
      <c r="A71" s="8">
        <v>638</v>
      </c>
      <c r="B71" s="353"/>
      <c r="C71" s="350"/>
      <c r="D71" s="354"/>
      <c r="E71" s="354"/>
      <c r="F71" s="354"/>
      <c r="G71" s="350"/>
      <c r="H71" s="350"/>
      <c r="I71" s="355"/>
      <c r="J71" s="354"/>
      <c r="K71" s="354"/>
      <c r="L71" s="354"/>
      <c r="M71" s="354"/>
      <c r="N71" s="354"/>
    </row>
    <row r="72" spans="1:14" ht="13.2" x14ac:dyDescent="0.25">
      <c r="A72" s="8">
        <v>642</v>
      </c>
      <c r="B72" s="353"/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</row>
    <row r="73" spans="1:14" ht="13.2" x14ac:dyDescent="0.25">
      <c r="A73" s="8">
        <v>641</v>
      </c>
      <c r="B73" s="353"/>
      <c r="C73" s="350"/>
      <c r="D73" s="350"/>
      <c r="E73" s="350"/>
      <c r="F73" s="350"/>
      <c r="G73" s="350"/>
      <c r="H73" s="350">
        <v>2000</v>
      </c>
      <c r="I73" s="350"/>
      <c r="J73" s="350"/>
      <c r="K73" s="350"/>
      <c r="L73" s="350"/>
      <c r="M73" s="350"/>
      <c r="N73" s="350"/>
    </row>
    <row r="74" spans="1:14" ht="13.2" x14ac:dyDescent="0.25">
      <c r="A74" s="8">
        <v>652</v>
      </c>
      <c r="B74" s="353"/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>
        <v>100000</v>
      </c>
      <c r="N74" s="350"/>
    </row>
    <row r="75" spans="1:14" ht="13.2" x14ac:dyDescent="0.25">
      <c r="A75" s="8">
        <v>661</v>
      </c>
      <c r="B75" s="353"/>
      <c r="C75" s="350"/>
      <c r="D75" s="350"/>
      <c r="E75" s="350"/>
      <c r="F75" s="350"/>
      <c r="G75" s="350"/>
      <c r="H75" s="350">
        <v>5914350</v>
      </c>
      <c r="I75" s="350"/>
      <c r="J75" s="350"/>
      <c r="K75" s="350"/>
      <c r="L75" s="350"/>
      <c r="M75" s="350"/>
      <c r="N75" s="350"/>
    </row>
    <row r="76" spans="1:14" ht="13.2" x14ac:dyDescent="0.25">
      <c r="A76" s="8">
        <v>663</v>
      </c>
      <c r="B76" s="353"/>
      <c r="C76" s="350"/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</row>
    <row r="77" spans="1:14" ht="13.2" x14ac:dyDescent="0.25">
      <c r="A77" s="8">
        <v>671</v>
      </c>
      <c r="B77" s="353">
        <v>5000000</v>
      </c>
      <c r="C77" s="366"/>
      <c r="D77" s="350">
        <v>4500000</v>
      </c>
      <c r="E77" s="350">
        <v>300000</v>
      </c>
      <c r="F77" s="350"/>
      <c r="G77" s="350"/>
      <c r="H77" s="350"/>
      <c r="I77" s="350"/>
      <c r="J77" s="350"/>
      <c r="K77" s="350"/>
      <c r="L77" s="350"/>
      <c r="M77" s="350"/>
      <c r="N77" s="350"/>
    </row>
    <row r="78" spans="1:14" ht="13.2" x14ac:dyDescent="0.25">
      <c r="A78" s="8">
        <v>673</v>
      </c>
      <c r="B78" s="353"/>
      <c r="C78" s="366"/>
      <c r="D78" s="350"/>
      <c r="E78" s="350"/>
      <c r="F78" s="350"/>
      <c r="G78" s="350"/>
      <c r="H78" s="350"/>
      <c r="I78" s="350">
        <v>50658550</v>
      </c>
      <c r="J78" s="350"/>
      <c r="K78" s="350"/>
      <c r="L78" s="350"/>
      <c r="M78" s="350"/>
      <c r="N78" s="350"/>
    </row>
    <row r="79" spans="1:14" ht="13.2" x14ac:dyDescent="0.25">
      <c r="A79" s="8">
        <v>683</v>
      </c>
      <c r="B79" s="353"/>
      <c r="C79" s="366"/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</row>
    <row r="80" spans="1:14" ht="13.2" x14ac:dyDescent="0.25">
      <c r="A80" s="8">
        <v>721</v>
      </c>
      <c r="B80" s="353"/>
      <c r="C80" s="366"/>
      <c r="D80" s="350"/>
      <c r="E80" s="350"/>
      <c r="F80" s="350"/>
      <c r="G80" s="350"/>
      <c r="H80" s="350"/>
      <c r="I80" s="350"/>
      <c r="J80" s="350"/>
      <c r="K80" s="350"/>
      <c r="L80" s="350"/>
      <c r="M80" s="350">
        <v>0</v>
      </c>
      <c r="N80" s="350"/>
    </row>
    <row r="81" spans="1:14" ht="13.2" x14ac:dyDescent="0.25">
      <c r="A81" s="8">
        <v>922</v>
      </c>
      <c r="B81" s="353"/>
      <c r="C81" s="366"/>
      <c r="D81" s="350"/>
      <c r="E81" s="350"/>
      <c r="F81" s="350"/>
      <c r="G81" s="350"/>
      <c r="H81" s="350"/>
      <c r="I81" s="350"/>
      <c r="J81" s="350"/>
      <c r="K81" s="350"/>
      <c r="L81" s="350"/>
      <c r="M81" s="350"/>
      <c r="N81" s="350"/>
    </row>
    <row r="82" spans="1:14" ht="27" thickBot="1" x14ac:dyDescent="0.3">
      <c r="A82" s="10" t="s">
        <v>12</v>
      </c>
      <c r="B82" s="357">
        <f t="shared" ref="B82:N82" si="4">SUM(B69:B81)</f>
        <v>5000000</v>
      </c>
      <c r="C82" s="367">
        <f t="shared" si="4"/>
        <v>0</v>
      </c>
      <c r="D82" s="357">
        <f t="shared" si="4"/>
        <v>4500000</v>
      </c>
      <c r="E82" s="357">
        <f t="shared" si="4"/>
        <v>300000</v>
      </c>
      <c r="F82" s="357"/>
      <c r="G82" s="357">
        <f t="shared" si="4"/>
        <v>0</v>
      </c>
      <c r="H82" s="357">
        <f t="shared" si="4"/>
        <v>5916350</v>
      </c>
      <c r="I82" s="357">
        <f t="shared" si="4"/>
        <v>50658550</v>
      </c>
      <c r="J82" s="357">
        <f t="shared" si="4"/>
        <v>345490</v>
      </c>
      <c r="K82" s="357">
        <f t="shared" si="4"/>
        <v>0</v>
      </c>
      <c r="L82" s="357">
        <f t="shared" ref="L82:M82" si="5">SUM(L69:L81)</f>
        <v>0</v>
      </c>
      <c r="M82" s="357">
        <f t="shared" si="5"/>
        <v>100000</v>
      </c>
      <c r="N82" s="357">
        <f t="shared" si="4"/>
        <v>0</v>
      </c>
    </row>
    <row r="83" spans="1:14" ht="53.4" thickBot="1" x14ac:dyDescent="0.3">
      <c r="A83" s="11" t="s">
        <v>503</v>
      </c>
      <c r="B83" s="623">
        <f>SUM(B82:N82)</f>
        <v>66820390</v>
      </c>
      <c r="C83" s="624"/>
      <c r="D83" s="624"/>
      <c r="E83" s="624"/>
      <c r="F83" s="624"/>
      <c r="G83" s="624"/>
      <c r="H83" s="624"/>
      <c r="I83" s="624"/>
      <c r="J83" s="624"/>
      <c r="K83" s="624"/>
      <c r="L83" s="624"/>
      <c r="M83" s="624"/>
      <c r="N83" s="625"/>
    </row>
  </sheetData>
  <mergeCells count="10">
    <mergeCell ref="B56:N56"/>
    <mergeCell ref="B66:N66"/>
    <mergeCell ref="B67:D67"/>
    <mergeCell ref="B83:N83"/>
    <mergeCell ref="A1:L1"/>
    <mergeCell ref="B3:N3"/>
    <mergeCell ref="B4:D4"/>
    <mergeCell ref="B30:N30"/>
    <mergeCell ref="B40:N40"/>
    <mergeCell ref="B41:D41"/>
  </mergeCells>
  <pageMargins left="0.19685039370078741" right="0" top="0.74803149606299213" bottom="0.55118110236220474" header="0.31496062992125984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6"/>
  <sheetViews>
    <sheetView topLeftCell="A28" zoomScaleNormal="100" workbookViewId="0">
      <selection activeCell="N27" sqref="N27"/>
    </sheetView>
  </sheetViews>
  <sheetFormatPr defaultColWidth="8.88671875" defaultRowHeight="12.6" x14ac:dyDescent="0.25"/>
  <cols>
    <col min="1" max="1" width="11.5546875" style="99" customWidth="1"/>
    <col min="2" max="2" width="11.44140625" style="99" customWidth="1"/>
    <col min="3" max="3" width="8.6640625" style="99" customWidth="1"/>
    <col min="4" max="4" width="11.109375" style="99" customWidth="1"/>
    <col min="5" max="5" width="10" style="99" customWidth="1"/>
    <col min="6" max="7" width="8.33203125" style="99" customWidth="1"/>
    <col min="8" max="8" width="11" style="99" customWidth="1"/>
    <col min="9" max="9" width="11.6640625" style="99" customWidth="1"/>
    <col min="10" max="10" width="11.109375" style="99" customWidth="1"/>
    <col min="11" max="11" width="10.5546875" style="99" customWidth="1"/>
    <col min="12" max="12" width="7.33203125" style="99" customWidth="1"/>
    <col min="13" max="13" width="9" style="99" customWidth="1"/>
    <col min="14" max="14" width="8.33203125" style="99" customWidth="1"/>
    <col min="15" max="15" width="7" style="99" customWidth="1"/>
    <col min="16" max="16384" width="8.88671875" style="99"/>
  </cols>
  <sheetData>
    <row r="1" spans="1:15" ht="15.6" x14ac:dyDescent="0.25">
      <c r="A1" s="648" t="s">
        <v>0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118"/>
      <c r="N1" s="98"/>
    </row>
    <row r="2" spans="1:15" ht="13.2" x14ac:dyDescent="0.25">
      <c r="A2" s="100"/>
      <c r="B2" s="101"/>
      <c r="C2" s="101"/>
      <c r="D2" s="101"/>
      <c r="E2" s="101"/>
      <c r="F2" s="2"/>
      <c r="G2" s="2"/>
      <c r="H2" s="101"/>
      <c r="I2" s="101"/>
      <c r="J2" s="101"/>
      <c r="K2" s="101"/>
      <c r="L2" s="102" t="s">
        <v>1</v>
      </c>
      <c r="M2" s="102"/>
      <c r="N2" s="101"/>
    </row>
    <row r="3" spans="1:15" ht="13.2" x14ac:dyDescent="0.25">
      <c r="A3" s="105"/>
      <c r="B3" s="105"/>
      <c r="C3" s="105"/>
      <c r="D3" s="105"/>
      <c r="E3" s="105"/>
      <c r="F3" s="105"/>
      <c r="G3" s="105"/>
      <c r="H3" s="106"/>
      <c r="I3" s="107"/>
      <c r="J3" s="98"/>
      <c r="K3" s="98"/>
      <c r="L3" s="102"/>
      <c r="M3" s="102"/>
      <c r="N3" s="98"/>
    </row>
    <row r="4" spans="1:15" ht="13.8" thickBot="1" x14ac:dyDescent="0.3">
      <c r="A4" s="105"/>
      <c r="B4" s="105"/>
      <c r="C4" s="105"/>
      <c r="D4" s="105"/>
      <c r="E4" s="105"/>
      <c r="F4" s="105"/>
      <c r="G4" s="105"/>
      <c r="H4" s="108"/>
      <c r="I4" s="109"/>
      <c r="J4" s="98"/>
      <c r="K4" s="98"/>
      <c r="L4" s="102"/>
      <c r="M4" s="102"/>
      <c r="N4" s="98"/>
    </row>
    <row r="5" spans="1:15" ht="40.200000000000003" thickBot="1" x14ac:dyDescent="0.3">
      <c r="A5" s="110" t="s">
        <v>2</v>
      </c>
      <c r="B5" s="626" t="s">
        <v>498</v>
      </c>
      <c r="C5" s="627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542"/>
    </row>
    <row r="6" spans="1:15" ht="96.6" thickBot="1" x14ac:dyDescent="0.3">
      <c r="A6" s="443" t="s">
        <v>3</v>
      </c>
      <c r="B6" s="639" t="s">
        <v>4</v>
      </c>
      <c r="C6" s="640"/>
      <c r="D6" s="641"/>
      <c r="E6" s="541"/>
      <c r="F6" s="541"/>
      <c r="G6" s="541"/>
      <c r="H6" s="84" t="s">
        <v>5</v>
      </c>
      <c r="I6" s="541"/>
      <c r="J6" s="84" t="s">
        <v>7</v>
      </c>
      <c r="K6" s="84" t="s">
        <v>480</v>
      </c>
      <c r="L6" s="84" t="s">
        <v>374</v>
      </c>
      <c r="M6" s="84" t="s">
        <v>8</v>
      </c>
      <c r="N6" s="85" t="s">
        <v>9</v>
      </c>
      <c r="O6" s="413" t="s">
        <v>403</v>
      </c>
    </row>
    <row r="7" spans="1:15" ht="20.399999999999999" x14ac:dyDescent="0.25">
      <c r="A7" s="544"/>
      <c r="B7" s="583" t="s">
        <v>10</v>
      </c>
      <c r="C7" s="584" t="s">
        <v>422</v>
      </c>
      <c r="D7" s="584" t="s">
        <v>419</v>
      </c>
      <c r="E7" s="584" t="s">
        <v>384</v>
      </c>
      <c r="F7" s="585" t="s">
        <v>477</v>
      </c>
      <c r="G7" s="585" t="s">
        <v>482</v>
      </c>
      <c r="H7" s="584">
        <v>3211</v>
      </c>
      <c r="I7" s="584" t="s">
        <v>11</v>
      </c>
      <c r="J7" s="584">
        <v>5211</v>
      </c>
      <c r="K7" s="584">
        <v>5251</v>
      </c>
      <c r="L7" s="584">
        <v>6211</v>
      </c>
      <c r="M7" s="586">
        <v>7311</v>
      </c>
      <c r="N7" s="587">
        <v>8311</v>
      </c>
      <c r="O7" s="587">
        <v>931</v>
      </c>
    </row>
    <row r="8" spans="1:15" x14ac:dyDescent="0.25">
      <c r="A8" s="352">
        <v>63</v>
      </c>
      <c r="B8" s="353"/>
      <c r="C8" s="350"/>
      <c r="D8" s="354"/>
      <c r="E8" s="354"/>
      <c r="F8" s="354"/>
      <c r="G8" s="350"/>
      <c r="H8" s="350"/>
      <c r="I8" s="355"/>
      <c r="J8" s="350">
        <v>5293012</v>
      </c>
      <c r="K8" s="350">
        <v>1196740</v>
      </c>
      <c r="L8" s="354"/>
      <c r="M8" s="354"/>
      <c r="N8" s="354"/>
      <c r="O8" s="354"/>
    </row>
    <row r="9" spans="1:15" x14ac:dyDescent="0.25">
      <c r="A9" s="352">
        <v>64</v>
      </c>
      <c r="B9" s="353"/>
      <c r="C9" s="350"/>
      <c r="D9" s="350"/>
      <c r="E9" s="350"/>
      <c r="F9" s="350"/>
      <c r="G9" s="350"/>
      <c r="H9" s="350">
        <v>7000</v>
      </c>
      <c r="I9" s="350"/>
      <c r="J9" s="350"/>
      <c r="K9" s="350"/>
      <c r="L9" s="350"/>
      <c r="M9" s="350"/>
      <c r="N9" s="350"/>
      <c r="O9" s="350"/>
    </row>
    <row r="10" spans="1:15" x14ac:dyDescent="0.25">
      <c r="A10" s="352">
        <v>65</v>
      </c>
      <c r="B10" s="353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>
        <v>100000</v>
      </c>
      <c r="N10" s="350"/>
      <c r="O10" s="350"/>
    </row>
    <row r="11" spans="1:15" x14ac:dyDescent="0.25">
      <c r="A11" s="352">
        <v>66</v>
      </c>
      <c r="B11" s="353"/>
      <c r="C11" s="350"/>
      <c r="D11" s="350"/>
      <c r="E11" s="350"/>
      <c r="F11" s="350"/>
      <c r="G11" s="350"/>
      <c r="H11" s="350">
        <v>7273000</v>
      </c>
      <c r="I11" s="350"/>
      <c r="J11" s="350"/>
      <c r="K11" s="350"/>
      <c r="L11" s="350"/>
      <c r="M11" s="350"/>
      <c r="N11" s="350"/>
      <c r="O11" s="350"/>
    </row>
    <row r="12" spans="1:15" x14ac:dyDescent="0.25">
      <c r="A12" s="352">
        <v>67</v>
      </c>
      <c r="B12" s="588">
        <v>2550000</v>
      </c>
      <c r="C12" s="350"/>
      <c r="D12" s="350">
        <v>7500000</v>
      </c>
      <c r="E12" s="350">
        <v>300000</v>
      </c>
      <c r="F12" s="350"/>
      <c r="G12" s="350"/>
      <c r="H12" s="350"/>
      <c r="I12" s="350">
        <v>50558550</v>
      </c>
      <c r="J12" s="350"/>
      <c r="K12" s="350"/>
      <c r="L12" s="350"/>
      <c r="M12" s="350"/>
      <c r="N12" s="350"/>
      <c r="O12" s="350"/>
    </row>
    <row r="13" spans="1:15" x14ac:dyDescent="0.25">
      <c r="A13" s="352">
        <v>68</v>
      </c>
      <c r="B13" s="588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</row>
    <row r="14" spans="1:15" ht="13.2" thickBot="1" x14ac:dyDescent="0.3">
      <c r="A14" s="478">
        <v>72</v>
      </c>
      <c r="B14" s="589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</row>
    <row r="15" spans="1:15" x14ac:dyDescent="0.25">
      <c r="A15" s="475"/>
      <c r="B15" s="549">
        <f>SUM(B8:B14)</f>
        <v>2550000</v>
      </c>
      <c r="C15" s="476">
        <f t="shared" ref="C15:O15" si="0">SUM(C8:C14)</f>
        <v>0</v>
      </c>
      <c r="D15" s="476">
        <f t="shared" si="0"/>
        <v>7500000</v>
      </c>
      <c r="E15" s="476">
        <f t="shared" si="0"/>
        <v>300000</v>
      </c>
      <c r="F15" s="549">
        <f t="shared" si="0"/>
        <v>0</v>
      </c>
      <c r="G15" s="476">
        <f t="shared" si="0"/>
        <v>0</v>
      </c>
      <c r="H15" s="549">
        <f t="shared" si="0"/>
        <v>7280000</v>
      </c>
      <c r="I15" s="549">
        <f t="shared" si="0"/>
        <v>50558550</v>
      </c>
      <c r="J15" s="549">
        <f t="shared" ref="J15" si="1">SUM(J8:J14)</f>
        <v>5293012</v>
      </c>
      <c r="K15" s="549">
        <f t="shared" si="0"/>
        <v>1196740</v>
      </c>
      <c r="L15" s="549">
        <f t="shared" si="0"/>
        <v>0</v>
      </c>
      <c r="M15" s="549">
        <f t="shared" si="0"/>
        <v>100000</v>
      </c>
      <c r="N15" s="549">
        <f t="shared" si="0"/>
        <v>0</v>
      </c>
      <c r="O15" s="476">
        <f t="shared" si="0"/>
        <v>0</v>
      </c>
    </row>
    <row r="16" spans="1:15" x14ac:dyDescent="0.25">
      <c r="A16" s="352"/>
      <c r="B16" s="353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</row>
    <row r="17" spans="1:17" x14ac:dyDescent="0.25">
      <c r="A17" s="352">
        <v>92</v>
      </c>
      <c r="B17" s="353"/>
      <c r="C17" s="350"/>
      <c r="D17" s="350"/>
      <c r="E17" s="350"/>
      <c r="F17" s="350"/>
      <c r="G17" s="350"/>
      <c r="H17" s="350"/>
      <c r="I17" s="350"/>
      <c r="J17" s="350"/>
      <c r="K17" s="350">
        <v>-320000</v>
      </c>
      <c r="L17" s="350"/>
      <c r="M17" s="350"/>
      <c r="N17" s="350"/>
      <c r="O17" s="350"/>
    </row>
    <row r="18" spans="1:17" x14ac:dyDescent="0.25">
      <c r="A18" s="352"/>
      <c r="B18" s="353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</row>
    <row r="19" spans="1:17" ht="24.6" thickBot="1" x14ac:dyDescent="0.3">
      <c r="A19" s="356" t="s">
        <v>12</v>
      </c>
      <c r="B19" s="357">
        <f>SUM(B15:B17)</f>
        <v>2550000</v>
      </c>
      <c r="C19" s="357">
        <f t="shared" ref="C19:O19" si="2">SUM(C15:C17)</f>
        <v>0</v>
      </c>
      <c r="D19" s="357">
        <f t="shared" si="2"/>
        <v>7500000</v>
      </c>
      <c r="E19" s="357">
        <f t="shared" si="2"/>
        <v>300000</v>
      </c>
      <c r="F19" s="357">
        <f t="shared" si="2"/>
        <v>0</v>
      </c>
      <c r="G19" s="357">
        <f t="shared" si="2"/>
        <v>0</v>
      </c>
      <c r="H19" s="357">
        <f t="shared" si="2"/>
        <v>7280000</v>
      </c>
      <c r="I19" s="357">
        <f t="shared" si="2"/>
        <v>50558550</v>
      </c>
      <c r="J19" s="357">
        <f t="shared" ref="J19" si="3">SUM(J15:J17)</f>
        <v>5293012</v>
      </c>
      <c r="K19" s="357">
        <f t="shared" si="2"/>
        <v>876740</v>
      </c>
      <c r="L19" s="357">
        <f t="shared" si="2"/>
        <v>0</v>
      </c>
      <c r="M19" s="357">
        <f t="shared" si="2"/>
        <v>100000</v>
      </c>
      <c r="N19" s="357">
        <f t="shared" si="2"/>
        <v>0</v>
      </c>
      <c r="O19" s="543">
        <f t="shared" si="2"/>
        <v>0</v>
      </c>
      <c r="Q19" s="564"/>
    </row>
    <row r="20" spans="1:17" ht="53.4" thickBot="1" x14ac:dyDescent="0.3">
      <c r="A20" s="11" t="s">
        <v>440</v>
      </c>
      <c r="B20" s="642">
        <f>SUM(B19:O19)</f>
        <v>74458302</v>
      </c>
      <c r="C20" s="643"/>
      <c r="D20" s="643"/>
      <c r="E20" s="643"/>
      <c r="F20" s="643"/>
      <c r="G20" s="643"/>
      <c r="H20" s="643"/>
      <c r="I20" s="643"/>
      <c r="J20" s="643"/>
      <c r="K20" s="643"/>
      <c r="L20" s="643"/>
      <c r="M20" s="643"/>
      <c r="N20" s="643"/>
      <c r="O20" s="542"/>
    </row>
    <row r="21" spans="1:17" ht="13.2" x14ac:dyDescent="0.25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</row>
    <row r="22" spans="1:17" ht="13.2" x14ac:dyDescent="0.25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</row>
    <row r="23" spans="1:17" ht="13.2" x14ac:dyDescent="0.25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1:17" ht="13.2" x14ac:dyDescent="0.25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1:17" ht="13.8" thickBot="1" x14ac:dyDescent="0.3">
      <c r="A25" s="114"/>
      <c r="B25" s="114"/>
      <c r="C25" s="114"/>
      <c r="D25" s="114"/>
      <c r="E25" s="114"/>
      <c r="F25" s="114"/>
      <c r="G25" s="114"/>
      <c r="H25" s="115"/>
      <c r="I25" s="116"/>
      <c r="J25" s="98"/>
      <c r="K25" s="98"/>
      <c r="L25" s="98"/>
      <c r="M25" s="98"/>
      <c r="N25" s="98"/>
    </row>
    <row r="26" spans="1:17" ht="40.200000000000003" thickBot="1" x14ac:dyDescent="0.3">
      <c r="A26" s="569" t="s">
        <v>2</v>
      </c>
      <c r="B26" s="626" t="s">
        <v>500</v>
      </c>
      <c r="C26" s="627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574"/>
    </row>
    <row r="27" spans="1:17" ht="96.6" thickBot="1" x14ac:dyDescent="0.3">
      <c r="A27" s="111" t="s">
        <v>3</v>
      </c>
      <c r="B27" s="645" t="s">
        <v>4</v>
      </c>
      <c r="C27" s="646"/>
      <c r="D27" s="647"/>
      <c r="E27" s="570"/>
      <c r="F27" s="570"/>
      <c r="G27" s="570"/>
      <c r="H27" s="571" t="s">
        <v>5</v>
      </c>
      <c r="I27" s="572"/>
      <c r="J27" s="571" t="s">
        <v>7</v>
      </c>
      <c r="K27" s="412" t="s">
        <v>478</v>
      </c>
      <c r="L27" s="571" t="s">
        <v>374</v>
      </c>
      <c r="M27" s="571" t="s">
        <v>8</v>
      </c>
      <c r="N27" s="573" t="s">
        <v>9</v>
      </c>
      <c r="O27" s="413" t="s">
        <v>403</v>
      </c>
    </row>
    <row r="28" spans="1:17" ht="28.35" customHeight="1" x14ac:dyDescent="0.25">
      <c r="A28" s="117"/>
      <c r="B28" s="590" t="s">
        <v>10</v>
      </c>
      <c r="C28" s="584" t="s">
        <v>422</v>
      </c>
      <c r="D28" s="584" t="s">
        <v>419</v>
      </c>
      <c r="E28" s="584" t="s">
        <v>384</v>
      </c>
      <c r="F28" s="585" t="s">
        <v>383</v>
      </c>
      <c r="G28" s="585" t="s">
        <v>436</v>
      </c>
      <c r="H28" s="584">
        <v>3211</v>
      </c>
      <c r="I28" s="584" t="s">
        <v>11</v>
      </c>
      <c r="J28" s="584">
        <v>5211</v>
      </c>
      <c r="K28" s="584">
        <v>525</v>
      </c>
      <c r="L28" s="584">
        <v>6211</v>
      </c>
      <c r="M28" s="586">
        <v>7311</v>
      </c>
      <c r="N28" s="587">
        <v>8311</v>
      </c>
      <c r="O28" s="587">
        <v>931</v>
      </c>
    </row>
    <row r="29" spans="1:17" ht="13.2" x14ac:dyDescent="0.25">
      <c r="A29" s="103">
        <v>63</v>
      </c>
      <c r="B29" s="353"/>
      <c r="C29" s="350"/>
      <c r="D29" s="354"/>
      <c r="E29" s="354"/>
      <c r="F29" s="354"/>
      <c r="G29" s="350"/>
      <c r="H29" s="350"/>
      <c r="I29" s="355"/>
      <c r="J29" s="409">
        <v>4149490</v>
      </c>
      <c r="K29" s="409">
        <v>1019181</v>
      </c>
      <c r="L29" s="354"/>
      <c r="M29" s="354"/>
      <c r="N29" s="354"/>
      <c r="O29" s="354"/>
    </row>
    <row r="30" spans="1:17" ht="13.2" x14ac:dyDescent="0.25">
      <c r="A30" s="103">
        <v>64</v>
      </c>
      <c r="B30" s="353"/>
      <c r="C30" s="350"/>
      <c r="D30" s="350"/>
      <c r="E30" s="350"/>
      <c r="F30" s="350"/>
      <c r="G30" s="350"/>
      <c r="H30" s="350">
        <v>2000</v>
      </c>
      <c r="I30" s="350"/>
      <c r="J30" s="366"/>
      <c r="K30" s="366"/>
      <c r="L30" s="350"/>
      <c r="M30" s="350"/>
      <c r="N30" s="350"/>
      <c r="O30" s="350"/>
    </row>
    <row r="31" spans="1:17" ht="13.2" x14ac:dyDescent="0.25">
      <c r="A31" s="103">
        <v>65</v>
      </c>
      <c r="B31" s="353"/>
      <c r="C31" s="350"/>
      <c r="D31" s="350"/>
      <c r="E31" s="350"/>
      <c r="F31" s="350"/>
      <c r="G31" s="350"/>
      <c r="H31" s="350">
        <v>5919350</v>
      </c>
      <c r="I31" s="350"/>
      <c r="J31" s="366"/>
      <c r="K31" s="366"/>
      <c r="L31" s="350"/>
      <c r="M31" s="350">
        <v>100000</v>
      </c>
      <c r="N31" s="350"/>
      <c r="O31" s="350"/>
    </row>
    <row r="32" spans="1:17" ht="13.2" x14ac:dyDescent="0.25">
      <c r="A32" s="103">
        <v>66</v>
      </c>
      <c r="B32" s="353"/>
      <c r="C32" s="350"/>
      <c r="D32" s="350"/>
      <c r="E32" s="350"/>
      <c r="F32" s="350"/>
      <c r="G32" s="350"/>
      <c r="H32" s="350"/>
      <c r="I32" s="350"/>
      <c r="J32" s="366"/>
      <c r="K32" s="366"/>
      <c r="L32" s="350"/>
      <c r="M32" s="350"/>
      <c r="N32" s="350"/>
      <c r="O32" s="350"/>
    </row>
    <row r="33" spans="1:15" ht="13.2" x14ac:dyDescent="0.25">
      <c r="A33" s="103">
        <v>67</v>
      </c>
      <c r="B33" s="353">
        <v>4500000</v>
      </c>
      <c r="C33" s="350"/>
      <c r="D33" s="350">
        <v>4500000</v>
      </c>
      <c r="E33" s="350">
        <v>300000</v>
      </c>
      <c r="F33" s="350"/>
      <c r="G33" s="350"/>
      <c r="H33" s="350"/>
      <c r="I33" s="350">
        <v>50658550</v>
      </c>
      <c r="J33" s="366"/>
      <c r="K33" s="366"/>
      <c r="L33" s="350"/>
      <c r="M33" s="350"/>
      <c r="N33" s="350"/>
      <c r="O33" s="350"/>
    </row>
    <row r="34" spans="1:15" ht="13.2" x14ac:dyDescent="0.25">
      <c r="A34" s="103">
        <v>68</v>
      </c>
      <c r="B34" s="353"/>
      <c r="C34" s="350"/>
      <c r="D34" s="350"/>
      <c r="E34" s="350"/>
      <c r="F34" s="350"/>
      <c r="G34" s="350"/>
      <c r="H34" s="350"/>
      <c r="I34" s="350"/>
      <c r="J34" s="366"/>
      <c r="K34" s="366"/>
      <c r="L34" s="350"/>
      <c r="M34" s="350"/>
      <c r="N34" s="350"/>
      <c r="O34" s="350"/>
    </row>
    <row r="35" spans="1:15" ht="13.2" x14ac:dyDescent="0.25">
      <c r="A35" s="103">
        <v>72</v>
      </c>
      <c r="B35" s="353"/>
      <c r="C35" s="350"/>
      <c r="D35" s="350"/>
      <c r="E35" s="350"/>
      <c r="F35" s="350"/>
      <c r="G35" s="350"/>
      <c r="H35" s="350"/>
      <c r="I35" s="350"/>
      <c r="J35" s="366"/>
      <c r="K35" s="366"/>
      <c r="L35" s="350"/>
      <c r="M35" s="350"/>
      <c r="N35" s="350"/>
      <c r="O35" s="350"/>
    </row>
    <row r="36" spans="1:15" ht="13.2" x14ac:dyDescent="0.25">
      <c r="A36" s="103">
        <v>92</v>
      </c>
      <c r="B36" s="353"/>
      <c r="C36" s="350"/>
      <c r="D36" s="350"/>
      <c r="E36" s="350"/>
      <c r="F36" s="350"/>
      <c r="G36" s="350"/>
      <c r="H36" s="350"/>
      <c r="I36" s="350"/>
      <c r="J36" s="366"/>
      <c r="K36" s="366"/>
      <c r="L36" s="350"/>
      <c r="M36" s="350"/>
      <c r="N36" s="350"/>
      <c r="O36" s="350"/>
    </row>
    <row r="37" spans="1:15" ht="13.2" x14ac:dyDescent="0.25">
      <c r="A37" s="103"/>
      <c r="B37" s="353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</row>
    <row r="38" spans="1:15" ht="13.2" x14ac:dyDescent="0.25">
      <c r="A38" s="103"/>
      <c r="B38" s="353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</row>
    <row r="39" spans="1:15" ht="13.2" x14ac:dyDescent="0.25">
      <c r="A39" s="103"/>
      <c r="B39" s="353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</row>
    <row r="40" spans="1:15" ht="27" thickBot="1" x14ac:dyDescent="0.3">
      <c r="A40" s="104" t="s">
        <v>12</v>
      </c>
      <c r="B40" s="543">
        <f t="shared" ref="B40:O40" si="4">SUM(B29:B39)</f>
        <v>4500000</v>
      </c>
      <c r="C40" s="543">
        <f t="shared" ref="C40" si="5">SUM(C29:C39)</f>
        <v>0</v>
      </c>
      <c r="D40" s="543">
        <f t="shared" si="4"/>
        <v>4500000</v>
      </c>
      <c r="E40" s="543">
        <f t="shared" si="4"/>
        <v>300000</v>
      </c>
      <c r="F40" s="543"/>
      <c r="G40" s="543">
        <f t="shared" si="4"/>
        <v>0</v>
      </c>
      <c r="H40" s="543">
        <f t="shared" si="4"/>
        <v>5921350</v>
      </c>
      <c r="I40" s="543">
        <f t="shared" si="4"/>
        <v>50658550</v>
      </c>
      <c r="J40" s="576">
        <f t="shared" si="4"/>
        <v>4149490</v>
      </c>
      <c r="K40" s="576">
        <f t="shared" si="4"/>
        <v>1019181</v>
      </c>
      <c r="L40" s="543">
        <f t="shared" si="4"/>
        <v>0</v>
      </c>
      <c r="M40" s="543">
        <f t="shared" si="4"/>
        <v>100000</v>
      </c>
      <c r="N40" s="543"/>
      <c r="O40" s="543">
        <f t="shared" si="4"/>
        <v>0</v>
      </c>
    </row>
    <row r="41" spans="1:15" ht="53.4" thickBot="1" x14ac:dyDescent="0.3">
      <c r="A41" s="575" t="s">
        <v>474</v>
      </c>
      <c r="B41" s="642">
        <f>SUM(B40:O40)</f>
        <v>71148571</v>
      </c>
      <c r="C41" s="643"/>
      <c r="D41" s="643"/>
      <c r="E41" s="643"/>
      <c r="F41" s="643"/>
      <c r="G41" s="643"/>
      <c r="H41" s="643"/>
      <c r="I41" s="643"/>
      <c r="J41" s="643"/>
      <c r="K41" s="643"/>
      <c r="L41" s="643"/>
      <c r="M41" s="643"/>
      <c r="N41" s="643"/>
      <c r="O41" s="574"/>
    </row>
    <row r="42" spans="1:15" x14ac:dyDescent="0.25">
      <c r="B42" s="474"/>
    </row>
    <row r="43" spans="1:15" x14ac:dyDescent="0.25">
      <c r="B43" s="474"/>
    </row>
    <row r="44" spans="1:15" x14ac:dyDescent="0.25">
      <c r="B44" s="474"/>
    </row>
    <row r="45" spans="1:15" x14ac:dyDescent="0.25">
      <c r="B45" s="591"/>
    </row>
    <row r="46" spans="1:15" x14ac:dyDescent="0.25">
      <c r="B46" s="474"/>
    </row>
    <row r="47" spans="1:15" ht="13.2" thickBot="1" x14ac:dyDescent="0.3"/>
    <row r="48" spans="1:15" ht="40.200000000000003" thickBot="1" x14ac:dyDescent="0.3">
      <c r="A48" s="569" t="s">
        <v>2</v>
      </c>
      <c r="B48" s="626" t="s">
        <v>499</v>
      </c>
      <c r="C48" s="627"/>
      <c r="D48" s="644"/>
      <c r="E48" s="644"/>
      <c r="F48" s="644"/>
      <c r="G48" s="644"/>
      <c r="H48" s="644"/>
      <c r="I48" s="644"/>
      <c r="J48" s="644"/>
      <c r="K48" s="644"/>
      <c r="L48" s="644"/>
      <c r="M48" s="644"/>
      <c r="N48" s="644"/>
      <c r="O48" s="574"/>
    </row>
    <row r="49" spans="1:15" ht="96.6" thickBot="1" x14ac:dyDescent="0.3">
      <c r="A49" s="111" t="s">
        <v>3</v>
      </c>
      <c r="B49" s="645" t="s">
        <v>4</v>
      </c>
      <c r="C49" s="646"/>
      <c r="D49" s="647"/>
      <c r="E49" s="570"/>
      <c r="F49" s="570"/>
      <c r="G49" s="570"/>
      <c r="H49" s="571" t="s">
        <v>5</v>
      </c>
      <c r="I49" s="572"/>
      <c r="J49" s="571" t="s">
        <v>7</v>
      </c>
      <c r="K49" s="412" t="s">
        <v>478</v>
      </c>
      <c r="L49" s="571" t="s">
        <v>374</v>
      </c>
      <c r="M49" s="571" t="s">
        <v>8</v>
      </c>
      <c r="N49" s="573" t="s">
        <v>9</v>
      </c>
      <c r="O49" s="413" t="s">
        <v>403</v>
      </c>
    </row>
    <row r="50" spans="1:15" ht="30.6" x14ac:dyDescent="0.25">
      <c r="A50" s="117"/>
      <c r="B50" s="590" t="s">
        <v>10</v>
      </c>
      <c r="C50" s="584" t="s">
        <v>422</v>
      </c>
      <c r="D50" s="584" t="s">
        <v>419</v>
      </c>
      <c r="E50" s="584" t="s">
        <v>384</v>
      </c>
      <c r="F50" s="585" t="s">
        <v>383</v>
      </c>
      <c r="G50" s="585" t="s">
        <v>436</v>
      </c>
      <c r="H50" s="584">
        <v>3211</v>
      </c>
      <c r="I50" s="584" t="s">
        <v>11</v>
      </c>
      <c r="J50" s="584">
        <v>5211</v>
      </c>
      <c r="K50" s="584">
        <v>525</v>
      </c>
      <c r="L50" s="584">
        <v>6211</v>
      </c>
      <c r="M50" s="586">
        <v>7311</v>
      </c>
      <c r="N50" s="587">
        <v>8311</v>
      </c>
      <c r="O50" s="587">
        <v>931</v>
      </c>
    </row>
    <row r="51" spans="1:15" ht="13.2" x14ac:dyDescent="0.25">
      <c r="A51" s="103">
        <v>63</v>
      </c>
      <c r="B51" s="353"/>
      <c r="C51" s="350"/>
      <c r="D51" s="354"/>
      <c r="E51" s="354"/>
      <c r="F51" s="354"/>
      <c r="G51" s="350"/>
      <c r="H51" s="350"/>
      <c r="I51" s="355"/>
      <c r="J51" s="409">
        <v>345490</v>
      </c>
      <c r="K51" s="409"/>
      <c r="L51" s="354"/>
      <c r="M51" s="354"/>
      <c r="N51" s="354"/>
      <c r="O51" s="354"/>
    </row>
    <row r="52" spans="1:15" ht="13.2" x14ac:dyDescent="0.25">
      <c r="A52" s="103">
        <v>64</v>
      </c>
      <c r="B52" s="353"/>
      <c r="C52" s="350"/>
      <c r="D52" s="350"/>
      <c r="E52" s="350"/>
      <c r="F52" s="350"/>
      <c r="G52" s="350"/>
      <c r="H52" s="350">
        <v>2000</v>
      </c>
      <c r="I52" s="350"/>
      <c r="J52" s="366"/>
      <c r="K52" s="366"/>
      <c r="L52" s="350"/>
      <c r="M52" s="350"/>
      <c r="N52" s="350"/>
      <c r="O52" s="350"/>
    </row>
    <row r="53" spans="1:15" ht="13.2" x14ac:dyDescent="0.25">
      <c r="A53" s="103">
        <v>65</v>
      </c>
      <c r="B53" s="353"/>
      <c r="C53" s="350"/>
      <c r="D53" s="350"/>
      <c r="E53" s="350"/>
      <c r="F53" s="350"/>
      <c r="G53" s="350"/>
      <c r="H53" s="350">
        <v>5914350</v>
      </c>
      <c r="I53" s="350"/>
      <c r="J53" s="366"/>
      <c r="K53" s="366"/>
      <c r="L53" s="350"/>
      <c r="M53" s="350">
        <v>100000</v>
      </c>
      <c r="N53" s="350"/>
      <c r="O53" s="350"/>
    </row>
    <row r="54" spans="1:15" ht="13.2" x14ac:dyDescent="0.25">
      <c r="A54" s="103">
        <v>66</v>
      </c>
      <c r="B54" s="353"/>
      <c r="C54" s="350"/>
      <c r="D54" s="350"/>
      <c r="E54" s="350"/>
      <c r="F54" s="350"/>
      <c r="G54" s="350"/>
      <c r="H54" s="350"/>
      <c r="I54" s="350"/>
      <c r="J54" s="366"/>
      <c r="K54" s="366"/>
      <c r="L54" s="350"/>
      <c r="M54" s="350"/>
      <c r="N54" s="350"/>
      <c r="O54" s="350"/>
    </row>
    <row r="55" spans="1:15" ht="13.2" x14ac:dyDescent="0.25">
      <c r="A55" s="103">
        <v>67</v>
      </c>
      <c r="B55" s="353">
        <v>5000000</v>
      </c>
      <c r="C55" s="350"/>
      <c r="D55" s="350">
        <v>4500000</v>
      </c>
      <c r="E55" s="350">
        <v>300000</v>
      </c>
      <c r="F55" s="350"/>
      <c r="G55" s="350"/>
      <c r="H55" s="350"/>
      <c r="I55" s="350">
        <v>50658550</v>
      </c>
      <c r="J55" s="366"/>
      <c r="K55" s="366"/>
      <c r="L55" s="350"/>
      <c r="M55" s="350"/>
      <c r="N55" s="350"/>
      <c r="O55" s="350"/>
    </row>
    <row r="56" spans="1:15" ht="13.2" x14ac:dyDescent="0.25">
      <c r="A56" s="103">
        <v>68</v>
      </c>
      <c r="B56" s="353"/>
      <c r="C56" s="350"/>
      <c r="D56" s="350"/>
      <c r="E56" s="350"/>
      <c r="F56" s="350"/>
      <c r="G56" s="350"/>
      <c r="H56" s="350"/>
      <c r="I56" s="350"/>
      <c r="J56" s="366"/>
      <c r="K56" s="366"/>
      <c r="L56" s="350"/>
      <c r="M56" s="350"/>
      <c r="N56" s="350"/>
      <c r="O56" s="350"/>
    </row>
    <row r="57" spans="1:15" ht="13.2" x14ac:dyDescent="0.25">
      <c r="A57" s="103">
        <v>72</v>
      </c>
      <c r="B57" s="353"/>
      <c r="C57" s="350"/>
      <c r="D57" s="350"/>
      <c r="E57" s="350"/>
      <c r="F57" s="350"/>
      <c r="G57" s="350"/>
      <c r="H57" s="350"/>
      <c r="I57" s="350"/>
      <c r="J57" s="366"/>
      <c r="K57" s="366"/>
      <c r="L57" s="350"/>
      <c r="M57" s="350"/>
      <c r="N57" s="350"/>
      <c r="O57" s="350"/>
    </row>
    <row r="58" spans="1:15" ht="13.2" x14ac:dyDescent="0.25">
      <c r="A58" s="103">
        <v>92</v>
      </c>
      <c r="B58" s="353"/>
      <c r="C58" s="350"/>
      <c r="D58" s="350"/>
      <c r="E58" s="350"/>
      <c r="F58" s="350"/>
      <c r="G58" s="350"/>
      <c r="H58" s="350"/>
      <c r="I58" s="350"/>
      <c r="J58" s="366"/>
      <c r="K58" s="366"/>
      <c r="L58" s="350"/>
      <c r="M58" s="350"/>
      <c r="N58" s="350"/>
      <c r="O58" s="350"/>
    </row>
    <row r="59" spans="1:15" ht="13.2" x14ac:dyDescent="0.25">
      <c r="A59" s="103"/>
      <c r="B59" s="353"/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</row>
    <row r="60" spans="1:15" ht="13.2" x14ac:dyDescent="0.25">
      <c r="A60" s="103"/>
      <c r="B60" s="353"/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</row>
    <row r="61" spans="1:15" ht="13.2" x14ac:dyDescent="0.25">
      <c r="A61" s="103"/>
      <c r="B61" s="353"/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</row>
    <row r="62" spans="1:15" ht="27" thickBot="1" x14ac:dyDescent="0.3">
      <c r="A62" s="104" t="s">
        <v>12</v>
      </c>
      <c r="B62" s="543">
        <f t="shared" ref="B62:E62" si="6">SUM(B51:B61)</f>
        <v>5000000</v>
      </c>
      <c r="C62" s="543">
        <f t="shared" si="6"/>
        <v>0</v>
      </c>
      <c r="D62" s="543">
        <f t="shared" si="6"/>
        <v>4500000</v>
      </c>
      <c r="E62" s="543">
        <f t="shared" si="6"/>
        <v>300000</v>
      </c>
      <c r="F62" s="543"/>
      <c r="G62" s="543">
        <f t="shared" ref="G62:M62" si="7">SUM(G51:G61)</f>
        <v>0</v>
      </c>
      <c r="H62" s="543">
        <f t="shared" si="7"/>
        <v>5916350</v>
      </c>
      <c r="I62" s="543">
        <f t="shared" si="7"/>
        <v>50658550</v>
      </c>
      <c r="J62" s="576">
        <f t="shared" si="7"/>
        <v>345490</v>
      </c>
      <c r="K62" s="576"/>
      <c r="L62" s="543">
        <f t="shared" si="7"/>
        <v>0</v>
      </c>
      <c r="M62" s="543">
        <f t="shared" si="7"/>
        <v>100000</v>
      </c>
      <c r="N62" s="543"/>
      <c r="O62" s="543">
        <f t="shared" ref="O62" si="8">SUM(O51:O61)</f>
        <v>0</v>
      </c>
    </row>
    <row r="63" spans="1:15" ht="53.4" thickBot="1" x14ac:dyDescent="0.3">
      <c r="A63" s="575" t="s">
        <v>503</v>
      </c>
      <c r="B63" s="642">
        <f>SUM(B62:O62)</f>
        <v>66820390</v>
      </c>
      <c r="C63" s="643"/>
      <c r="D63" s="643"/>
      <c r="E63" s="643"/>
      <c r="F63" s="643"/>
      <c r="G63" s="643"/>
      <c r="H63" s="643"/>
      <c r="I63" s="643"/>
      <c r="J63" s="643"/>
      <c r="K63" s="643"/>
      <c r="L63" s="643"/>
      <c r="M63" s="643"/>
      <c r="N63" s="643"/>
      <c r="O63" s="574"/>
    </row>
    <row r="65" spans="2:2" x14ac:dyDescent="0.25">
      <c r="B65" s="474"/>
    </row>
    <row r="66" spans="2:2" x14ac:dyDescent="0.25">
      <c r="B66" s="474"/>
    </row>
  </sheetData>
  <mergeCells count="10">
    <mergeCell ref="A1:L1"/>
    <mergeCell ref="B5:N5"/>
    <mergeCell ref="B6:D6"/>
    <mergeCell ref="B48:N48"/>
    <mergeCell ref="B49:D49"/>
    <mergeCell ref="B63:N63"/>
    <mergeCell ref="B20:N20"/>
    <mergeCell ref="B26:N26"/>
    <mergeCell ref="B27:D27"/>
    <mergeCell ref="B41:N41"/>
  </mergeCells>
  <pageMargins left="0.31496062992125984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9"/>
  <sheetViews>
    <sheetView topLeftCell="A25" workbookViewId="0">
      <selection activeCell="A67" sqref="A67:O89"/>
    </sheetView>
  </sheetViews>
  <sheetFormatPr defaultColWidth="8.88671875" defaultRowHeight="12.6" x14ac:dyDescent="0.25"/>
  <cols>
    <col min="1" max="1" width="13.44140625" style="147" customWidth="1"/>
    <col min="2" max="2" width="11.109375" style="147" customWidth="1"/>
    <col min="3" max="3" width="8.88671875" style="147" customWidth="1"/>
    <col min="4" max="4" width="10.44140625" style="147" customWidth="1"/>
    <col min="5" max="5" width="9.88671875" style="147" customWidth="1"/>
    <col min="6" max="7" width="6.88671875" style="147" customWidth="1"/>
    <col min="8" max="8" width="11.33203125" style="147" customWidth="1"/>
    <col min="9" max="9" width="11.6640625" style="147" customWidth="1"/>
    <col min="10" max="11" width="10.88671875" style="147" customWidth="1"/>
    <col min="12" max="12" width="7.6640625" style="147" customWidth="1"/>
    <col min="13" max="13" width="9.33203125" style="147" customWidth="1"/>
    <col min="14" max="14" width="6.6640625" style="147" customWidth="1"/>
    <col min="15" max="15" width="7.5546875" style="147" customWidth="1"/>
    <col min="16" max="16384" width="8.88671875" style="147"/>
  </cols>
  <sheetData>
    <row r="1" spans="1:15" ht="15.6" x14ac:dyDescent="0.25">
      <c r="A1" s="651" t="s">
        <v>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145"/>
      <c r="N1" s="146"/>
    </row>
    <row r="2" spans="1:15" ht="11.4" customHeight="1" thickBot="1" x14ac:dyDescent="0.3">
      <c r="A2" s="148"/>
      <c r="B2" s="149"/>
      <c r="C2" s="149"/>
      <c r="D2" s="149"/>
      <c r="E2" s="149"/>
      <c r="F2" s="2"/>
      <c r="G2" s="2"/>
      <c r="H2" s="149"/>
      <c r="I2" s="149"/>
      <c r="J2" s="149"/>
      <c r="K2" s="149"/>
      <c r="L2" s="150" t="s">
        <v>1</v>
      </c>
      <c r="M2" s="150"/>
      <c r="N2" s="149"/>
    </row>
    <row r="3" spans="1:15" ht="27.6" customHeight="1" thickBot="1" x14ac:dyDescent="0.3">
      <c r="A3" s="397" t="s">
        <v>2</v>
      </c>
      <c r="B3" s="649" t="s">
        <v>486</v>
      </c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542"/>
    </row>
    <row r="4" spans="1:15" ht="103.35" customHeight="1" thickBot="1" x14ac:dyDescent="0.3">
      <c r="A4" s="398" t="s">
        <v>3</v>
      </c>
      <c r="B4" s="652" t="s">
        <v>4</v>
      </c>
      <c r="C4" s="653"/>
      <c r="D4" s="654"/>
      <c r="E4" s="410"/>
      <c r="F4" s="410"/>
      <c r="G4" s="410"/>
      <c r="H4" s="411" t="s">
        <v>5</v>
      </c>
      <c r="I4" s="411" t="s">
        <v>6</v>
      </c>
      <c r="J4" s="412" t="s">
        <v>7</v>
      </c>
      <c r="K4" s="412" t="s">
        <v>478</v>
      </c>
      <c r="L4" s="412" t="s">
        <v>374</v>
      </c>
      <c r="M4" s="412" t="s">
        <v>8</v>
      </c>
      <c r="N4" s="413" t="s">
        <v>9</v>
      </c>
      <c r="O4" s="413" t="s">
        <v>403</v>
      </c>
    </row>
    <row r="5" spans="1:15" ht="30.6" x14ac:dyDescent="0.25">
      <c r="A5" s="592"/>
      <c r="B5" s="593" t="s">
        <v>10</v>
      </c>
      <c r="C5" s="585" t="s">
        <v>433</v>
      </c>
      <c r="D5" s="585" t="s">
        <v>419</v>
      </c>
      <c r="E5" s="585" t="s">
        <v>384</v>
      </c>
      <c r="F5" s="585" t="s">
        <v>477</v>
      </c>
      <c r="G5" s="585">
        <v>1813</v>
      </c>
      <c r="H5" s="584">
        <v>3211</v>
      </c>
      <c r="I5" s="584" t="s">
        <v>11</v>
      </c>
      <c r="J5" s="584">
        <v>5211</v>
      </c>
      <c r="K5" s="584">
        <v>5251</v>
      </c>
      <c r="L5" s="584">
        <v>6211</v>
      </c>
      <c r="M5" s="586">
        <v>7311</v>
      </c>
      <c r="N5" s="587">
        <v>8311</v>
      </c>
      <c r="O5" s="161">
        <v>931</v>
      </c>
    </row>
    <row r="6" spans="1:15" x14ac:dyDescent="0.25">
      <c r="A6" s="486">
        <v>63211</v>
      </c>
      <c r="B6" s="487"/>
      <c r="C6" s="487"/>
      <c r="D6" s="488"/>
      <c r="E6" s="488"/>
      <c r="F6" s="483"/>
      <c r="G6" s="483"/>
      <c r="H6" s="483"/>
      <c r="I6" s="489"/>
      <c r="J6" s="488"/>
      <c r="K6" s="488"/>
      <c r="L6" s="488"/>
      <c r="M6" s="488"/>
      <c r="N6" s="488"/>
      <c r="O6" s="488"/>
    </row>
    <row r="7" spans="1:15" x14ac:dyDescent="0.25">
      <c r="A7" s="486">
        <v>63414</v>
      </c>
      <c r="B7" s="487"/>
      <c r="C7" s="487"/>
      <c r="D7" s="488"/>
      <c r="E7" s="488"/>
      <c r="F7" s="483"/>
      <c r="G7" s="483"/>
      <c r="H7" s="483"/>
      <c r="I7" s="489"/>
      <c r="J7" s="482">
        <v>1860000</v>
      </c>
      <c r="K7" s="482"/>
      <c r="L7" s="488"/>
      <c r="M7" s="488"/>
      <c r="N7" s="488"/>
      <c r="O7" s="488"/>
    </row>
    <row r="8" spans="1:15" x14ac:dyDescent="0.25">
      <c r="A8" s="486">
        <v>63612</v>
      </c>
      <c r="B8" s="487"/>
      <c r="C8" s="487"/>
      <c r="D8" s="488"/>
      <c r="E8" s="488"/>
      <c r="F8" s="483"/>
      <c r="G8" s="483"/>
      <c r="H8" s="483"/>
      <c r="I8" s="489"/>
      <c r="J8" s="482">
        <v>3087522</v>
      </c>
      <c r="K8" s="482"/>
      <c r="L8" s="488"/>
      <c r="M8" s="488"/>
      <c r="N8" s="488"/>
      <c r="O8" s="488"/>
    </row>
    <row r="9" spans="1:15" x14ac:dyDescent="0.25">
      <c r="A9" s="486">
        <v>63613</v>
      </c>
      <c r="B9" s="487"/>
      <c r="C9" s="487"/>
      <c r="D9" s="488"/>
      <c r="E9" s="488"/>
      <c r="F9" s="483"/>
      <c r="G9" s="483"/>
      <c r="H9" s="483"/>
      <c r="I9" s="489"/>
      <c r="J9" s="482">
        <v>345490</v>
      </c>
      <c r="K9" s="482"/>
      <c r="L9" s="488"/>
      <c r="M9" s="488"/>
      <c r="N9" s="488"/>
      <c r="O9" s="488"/>
    </row>
    <row r="10" spans="1:15" x14ac:dyDescent="0.25">
      <c r="A10" s="486">
        <v>63622</v>
      </c>
      <c r="B10" s="487"/>
      <c r="C10" s="487"/>
      <c r="D10" s="483"/>
      <c r="E10" s="483"/>
      <c r="F10" s="483"/>
      <c r="G10" s="483"/>
      <c r="H10" s="483"/>
      <c r="I10" s="483"/>
      <c r="J10" s="482"/>
      <c r="K10" s="482"/>
      <c r="L10" s="483"/>
      <c r="M10" s="483"/>
      <c r="N10" s="483"/>
      <c r="O10" s="483"/>
    </row>
    <row r="11" spans="1:15" x14ac:dyDescent="0.25">
      <c r="A11" s="486">
        <v>63623</v>
      </c>
      <c r="B11" s="487"/>
      <c r="C11" s="487"/>
      <c r="D11" s="483"/>
      <c r="E11" s="483"/>
      <c r="F11" s="483"/>
      <c r="G11" s="483"/>
      <c r="H11" s="483"/>
      <c r="I11" s="483"/>
      <c r="J11" s="481"/>
      <c r="K11" s="481"/>
      <c r="L11" s="483"/>
      <c r="M11" s="483"/>
      <c r="N11" s="483"/>
      <c r="O11" s="483"/>
    </row>
    <row r="12" spans="1:15" x14ac:dyDescent="0.25">
      <c r="A12" s="486">
        <v>63814</v>
      </c>
      <c r="B12" s="487"/>
      <c r="C12" s="487"/>
      <c r="D12" s="483"/>
      <c r="E12" s="483"/>
      <c r="F12" s="483"/>
      <c r="G12" s="483"/>
      <c r="H12" s="483"/>
      <c r="I12" s="483"/>
      <c r="J12" s="481"/>
      <c r="K12" s="481">
        <v>1196740</v>
      </c>
      <c r="L12" s="483"/>
      <c r="M12" s="483"/>
      <c r="N12" s="483"/>
      <c r="O12" s="483"/>
    </row>
    <row r="13" spans="1:15" x14ac:dyDescent="0.25">
      <c r="A13" s="486">
        <v>63911</v>
      </c>
      <c r="B13" s="487"/>
      <c r="C13" s="487"/>
      <c r="D13" s="483"/>
      <c r="E13" s="483"/>
      <c r="F13" s="483"/>
      <c r="G13" s="483"/>
      <c r="H13" s="483"/>
      <c r="I13" s="483"/>
      <c r="J13" s="490"/>
      <c r="K13" s="490"/>
      <c r="L13" s="483"/>
      <c r="M13" s="483"/>
      <c r="N13" s="483"/>
      <c r="O13" s="483"/>
    </row>
    <row r="14" spans="1:15" x14ac:dyDescent="0.25">
      <c r="A14" s="486">
        <v>64132</v>
      </c>
      <c r="B14" s="487"/>
      <c r="C14" s="487"/>
      <c r="D14" s="483"/>
      <c r="E14" s="483"/>
      <c r="F14" s="483"/>
      <c r="G14" s="483"/>
      <c r="H14" s="483">
        <v>2000</v>
      </c>
      <c r="I14" s="483"/>
      <c r="J14" s="483"/>
      <c r="K14" s="483"/>
      <c r="L14" s="483"/>
      <c r="M14" s="483"/>
      <c r="N14" s="483"/>
      <c r="O14" s="483"/>
    </row>
    <row r="15" spans="1:15" x14ac:dyDescent="0.25">
      <c r="A15" s="486">
        <v>64151</v>
      </c>
      <c r="B15" s="487"/>
      <c r="C15" s="487"/>
      <c r="D15" s="483"/>
      <c r="E15" s="483"/>
      <c r="F15" s="483"/>
      <c r="G15" s="483"/>
      <c r="H15" s="483">
        <v>5000</v>
      </c>
      <c r="I15" s="483"/>
      <c r="J15" s="483"/>
      <c r="K15" s="483"/>
      <c r="L15" s="483"/>
      <c r="M15" s="483"/>
      <c r="N15" s="483"/>
      <c r="O15" s="483"/>
    </row>
    <row r="16" spans="1:15" x14ac:dyDescent="0.25">
      <c r="A16" s="486">
        <v>65267</v>
      </c>
      <c r="B16" s="487"/>
      <c r="C16" s="487"/>
      <c r="D16" s="483"/>
      <c r="E16" s="483"/>
      <c r="F16" s="483"/>
      <c r="G16" s="483"/>
      <c r="H16" s="483"/>
      <c r="I16" s="483"/>
      <c r="J16" s="483"/>
      <c r="K16" s="483"/>
      <c r="L16" s="483"/>
      <c r="M16" s="483">
        <v>100000</v>
      </c>
      <c r="N16" s="483"/>
      <c r="O16" s="483"/>
    </row>
    <row r="17" spans="1:16" x14ac:dyDescent="0.25">
      <c r="A17" s="486">
        <v>66151</v>
      </c>
      <c r="B17" s="487"/>
      <c r="C17" s="487"/>
      <c r="D17" s="483"/>
      <c r="E17" s="483"/>
      <c r="F17" s="483"/>
      <c r="G17" s="483"/>
      <c r="H17" s="483">
        <v>7273000</v>
      </c>
      <c r="I17" s="483"/>
      <c r="J17" s="483"/>
      <c r="K17" s="483"/>
      <c r="L17" s="483"/>
      <c r="M17" s="483"/>
      <c r="N17" s="483"/>
      <c r="O17" s="483"/>
    </row>
    <row r="18" spans="1:16" x14ac:dyDescent="0.25">
      <c r="A18" s="486">
        <v>66321</v>
      </c>
      <c r="B18" s="487"/>
      <c r="C18" s="487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</row>
    <row r="19" spans="1:16" x14ac:dyDescent="0.25">
      <c r="A19" s="486">
        <v>66323</v>
      </c>
      <c r="B19" s="487"/>
      <c r="C19" s="487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</row>
    <row r="20" spans="1:16" x14ac:dyDescent="0.25">
      <c r="A20" s="486">
        <v>67111</v>
      </c>
      <c r="B20" s="487">
        <v>2550000</v>
      </c>
      <c r="C20" s="487"/>
      <c r="D20" s="483">
        <v>1270000</v>
      </c>
      <c r="E20" s="483">
        <v>300000</v>
      </c>
      <c r="F20" s="483"/>
      <c r="G20" s="483"/>
      <c r="H20" s="483"/>
      <c r="I20" s="483"/>
      <c r="J20" s="483"/>
      <c r="K20" s="483"/>
      <c r="L20" s="483"/>
      <c r="M20" s="483"/>
      <c r="N20" s="483"/>
      <c r="O20" s="483"/>
    </row>
    <row r="21" spans="1:16" x14ac:dyDescent="0.25">
      <c r="A21" s="486">
        <v>67121</v>
      </c>
      <c r="B21" s="487"/>
      <c r="C21" s="487"/>
      <c r="D21" s="483">
        <v>6230000</v>
      </c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</row>
    <row r="22" spans="1:16" x14ac:dyDescent="0.25">
      <c r="A22" s="486">
        <v>67311</v>
      </c>
      <c r="B22" s="487"/>
      <c r="C22" s="487"/>
      <c r="D22" s="483"/>
      <c r="E22" s="483"/>
      <c r="F22" s="483"/>
      <c r="G22" s="483"/>
      <c r="H22" s="483"/>
      <c r="I22" s="483">
        <v>50558550</v>
      </c>
      <c r="J22" s="483"/>
      <c r="K22" s="483"/>
      <c r="L22" s="483"/>
      <c r="M22" s="483"/>
      <c r="N22" s="483"/>
      <c r="O22" s="483"/>
    </row>
    <row r="23" spans="1:16" x14ac:dyDescent="0.25">
      <c r="A23" s="486">
        <v>68311</v>
      </c>
      <c r="B23" s="487"/>
      <c r="C23" s="487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</row>
    <row r="24" spans="1:16" ht="13.95" customHeight="1" x14ac:dyDescent="0.25">
      <c r="A24" s="486">
        <v>72311</v>
      </c>
      <c r="B24" s="487"/>
      <c r="C24" s="487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</row>
    <row r="25" spans="1:16" x14ac:dyDescent="0.25">
      <c r="A25" s="486">
        <v>72319</v>
      </c>
      <c r="B25" s="487"/>
      <c r="C25" s="487"/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</row>
    <row r="26" spans="1:16" ht="13.2" thickBot="1" x14ac:dyDescent="0.3">
      <c r="A26" s="486"/>
      <c r="B26" s="484">
        <f t="shared" ref="B26:J26" si="0">SUM(B6:B25)</f>
        <v>2550000</v>
      </c>
      <c r="C26" s="484">
        <f t="shared" si="0"/>
        <v>0</v>
      </c>
      <c r="D26" s="484">
        <f t="shared" si="0"/>
        <v>7500000</v>
      </c>
      <c r="E26" s="484">
        <f t="shared" si="0"/>
        <v>300000</v>
      </c>
      <c r="F26" s="484">
        <f t="shared" si="0"/>
        <v>0</v>
      </c>
      <c r="G26" s="484">
        <f t="shared" si="0"/>
        <v>0</v>
      </c>
      <c r="H26" s="484">
        <f t="shared" si="0"/>
        <v>7280000</v>
      </c>
      <c r="I26" s="484">
        <f t="shared" si="0"/>
        <v>50558550</v>
      </c>
      <c r="J26" s="484">
        <f t="shared" si="0"/>
        <v>5293012</v>
      </c>
      <c r="K26" s="484">
        <f>SUM(K7:K14)</f>
        <v>1196740</v>
      </c>
      <c r="L26" s="484">
        <f>SUM(L6:L25)</f>
        <v>0</v>
      </c>
      <c r="M26" s="484">
        <f>SUM(M6:M25)</f>
        <v>100000</v>
      </c>
      <c r="N26" s="484">
        <f>SUM(N6:N25)</f>
        <v>0</v>
      </c>
      <c r="O26" s="483"/>
    </row>
    <row r="27" spans="1:16" x14ac:dyDescent="0.25">
      <c r="A27" s="491">
        <f>SUM(B26:M26)</f>
        <v>74778302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3"/>
    </row>
    <row r="28" spans="1:16" x14ac:dyDescent="0.25">
      <c r="A28" s="486">
        <v>92221</v>
      </c>
      <c r="B28" s="487"/>
      <c r="C28" s="483"/>
      <c r="D28" s="483"/>
      <c r="E28" s="483"/>
      <c r="F28" s="483"/>
      <c r="G28" s="483"/>
      <c r="H28" s="483"/>
      <c r="I28" s="483"/>
      <c r="J28" s="483"/>
      <c r="K28" s="483">
        <v>-320000</v>
      </c>
      <c r="L28" s="483"/>
      <c r="M28" s="483"/>
      <c r="N28" s="483"/>
      <c r="O28" s="483"/>
    </row>
    <row r="29" spans="1:16" ht="21.6" thickBot="1" x14ac:dyDescent="0.3">
      <c r="A29" s="492" t="s">
        <v>12</v>
      </c>
      <c r="B29" s="484">
        <f t="shared" ref="B29:M29" si="1">B26+SUM(B28:B28)</f>
        <v>2550000</v>
      </c>
      <c r="C29" s="484">
        <f t="shared" si="1"/>
        <v>0</v>
      </c>
      <c r="D29" s="484">
        <f t="shared" si="1"/>
        <v>7500000</v>
      </c>
      <c r="E29" s="484">
        <f t="shared" si="1"/>
        <v>300000</v>
      </c>
      <c r="F29" s="484">
        <f t="shared" si="1"/>
        <v>0</v>
      </c>
      <c r="G29" s="484">
        <f t="shared" si="1"/>
        <v>0</v>
      </c>
      <c r="H29" s="484">
        <f t="shared" si="1"/>
        <v>7280000</v>
      </c>
      <c r="I29" s="484">
        <f t="shared" si="1"/>
        <v>50558550</v>
      </c>
      <c r="J29" s="484">
        <f t="shared" si="1"/>
        <v>5293012</v>
      </c>
      <c r="K29" s="484">
        <f t="shared" si="1"/>
        <v>876740</v>
      </c>
      <c r="L29" s="484">
        <f t="shared" si="1"/>
        <v>0</v>
      </c>
      <c r="M29" s="484">
        <f t="shared" si="1"/>
        <v>100000</v>
      </c>
      <c r="N29" s="484"/>
      <c r="O29" s="484">
        <f>SUM(O10:O28)</f>
        <v>0</v>
      </c>
    </row>
    <row r="30" spans="1:16" ht="16.95" hidden="1" customHeight="1" x14ac:dyDescent="0.25">
      <c r="A30" s="493" t="s">
        <v>458</v>
      </c>
      <c r="B30" s="487"/>
      <c r="C30" s="487"/>
      <c r="D30" s="483"/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94"/>
      <c r="P30" s="494"/>
    </row>
    <row r="31" spans="1:16" ht="15.6" hidden="1" customHeight="1" x14ac:dyDescent="0.25">
      <c r="A31" s="493" t="s">
        <v>455</v>
      </c>
      <c r="B31" s="487"/>
      <c r="C31" s="487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94"/>
      <c r="P31" s="494"/>
    </row>
    <row r="32" spans="1:16" ht="16.95" hidden="1" customHeight="1" x14ac:dyDescent="0.25">
      <c r="A32" s="493" t="s">
        <v>459</v>
      </c>
      <c r="B32" s="487"/>
      <c r="C32" s="487"/>
      <c r="D32" s="483"/>
      <c r="E32" s="483"/>
      <c r="F32" s="483"/>
      <c r="G32" s="483"/>
      <c r="H32" s="483"/>
      <c r="I32" s="483"/>
      <c r="J32" s="483"/>
      <c r="K32" s="483"/>
      <c r="L32" s="483"/>
      <c r="M32" s="483"/>
      <c r="N32" s="483"/>
      <c r="O32" s="494"/>
      <c r="P32" s="494"/>
    </row>
    <row r="33" spans="1:16" ht="16.2" hidden="1" customHeight="1" x14ac:dyDescent="0.25">
      <c r="A33" s="493" t="s">
        <v>460</v>
      </c>
      <c r="B33" s="487"/>
      <c r="C33" s="487"/>
      <c r="D33" s="483"/>
      <c r="E33" s="483"/>
      <c r="F33" s="483"/>
      <c r="G33" s="483"/>
      <c r="H33" s="483"/>
      <c r="I33" s="483"/>
      <c r="J33" s="483"/>
      <c r="K33" s="483"/>
      <c r="L33" s="483"/>
      <c r="M33" s="483"/>
      <c r="N33" s="483"/>
      <c r="O33" s="494"/>
      <c r="P33" s="494"/>
    </row>
    <row r="34" spans="1:16" ht="15.6" hidden="1" customHeight="1" x14ac:dyDescent="0.25">
      <c r="A34" s="486" t="s">
        <v>456</v>
      </c>
      <c r="B34" s="487"/>
      <c r="C34" s="487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94"/>
      <c r="P34" s="494"/>
    </row>
    <row r="35" spans="1:16" ht="16.2" hidden="1" customHeight="1" x14ac:dyDescent="0.25">
      <c r="A35" s="486" t="s">
        <v>457</v>
      </c>
      <c r="B35" s="487"/>
      <c r="C35" s="487"/>
      <c r="D35" s="483"/>
      <c r="E35" s="483"/>
      <c r="F35" s="483"/>
      <c r="G35" s="483"/>
      <c r="H35" s="483"/>
      <c r="I35" s="483"/>
      <c r="J35" s="483"/>
      <c r="K35" s="483"/>
      <c r="L35" s="483"/>
      <c r="M35" s="483"/>
      <c r="N35" s="483"/>
      <c r="O35" s="494"/>
      <c r="P35" s="494"/>
    </row>
    <row r="36" spans="1:16" ht="23.4" customHeight="1" thickBot="1" x14ac:dyDescent="0.3">
      <c r="A36" s="495" t="s">
        <v>423</v>
      </c>
      <c r="B36" s="655">
        <f>SUM(B29:M29)</f>
        <v>74458302</v>
      </c>
      <c r="C36" s="656"/>
      <c r="D36" s="656"/>
      <c r="E36" s="656"/>
      <c r="F36" s="656"/>
      <c r="G36" s="656"/>
      <c r="H36" s="656"/>
      <c r="I36" s="656"/>
      <c r="J36" s="656"/>
      <c r="K36" s="656"/>
      <c r="L36" s="656"/>
      <c r="M36" s="656"/>
      <c r="N36" s="656"/>
      <c r="O36" s="567"/>
      <c r="P36" s="494"/>
    </row>
    <row r="37" spans="1:16" ht="13.2" x14ac:dyDescent="0.25">
      <c r="A37" s="62" t="s">
        <v>484</v>
      </c>
      <c r="B37" s="550">
        <f>SUM(B29:G29)</f>
        <v>10350000</v>
      </c>
      <c r="C37" s="361"/>
      <c r="D37" s="331"/>
      <c r="E37" s="152"/>
      <c r="F37" s="331"/>
      <c r="G37" s="152"/>
      <c r="H37" s="362">
        <f>SUM(H29:M29)</f>
        <v>64108302</v>
      </c>
      <c r="I37" s="496"/>
      <c r="J37" s="360">
        <f>SUM(B37:H37)</f>
        <v>74458302</v>
      </c>
      <c r="K37" s="497"/>
      <c r="L37" s="498"/>
      <c r="M37" s="498">
        <f>SUM(H28:K28)</f>
        <v>-320000</v>
      </c>
      <c r="N37" s="360"/>
    </row>
    <row r="38" spans="1:16" ht="13.2" x14ac:dyDescent="0.25">
      <c r="A38" s="62" t="s">
        <v>483</v>
      </c>
      <c r="B38" s="550">
        <f>D29+E29</f>
        <v>7800000</v>
      </c>
      <c r="C38" s="152"/>
      <c r="D38" s="331"/>
      <c r="E38" s="152"/>
      <c r="F38" s="152"/>
      <c r="G38" s="152"/>
      <c r="H38" s="362">
        <f>SUM(H26:N26)</f>
        <v>64428302</v>
      </c>
      <c r="I38" s="496"/>
      <c r="J38" s="360">
        <f>SUM(K29:K29)</f>
        <v>876740</v>
      </c>
      <c r="K38" s="497"/>
      <c r="L38" s="499"/>
      <c r="M38" s="499"/>
      <c r="N38" s="497"/>
    </row>
    <row r="39" spans="1:16" ht="13.8" thickBot="1" x14ac:dyDescent="0.3">
      <c r="A39" s="152"/>
      <c r="B39" s="152"/>
      <c r="C39" s="152"/>
      <c r="D39" s="152"/>
      <c r="E39" s="152"/>
      <c r="F39" s="152"/>
      <c r="G39" s="152"/>
      <c r="H39" s="154"/>
      <c r="I39" s="153"/>
      <c r="J39" s="146"/>
      <c r="K39" s="146"/>
      <c r="L39" s="150"/>
      <c r="M39" s="150"/>
      <c r="N39" s="146"/>
    </row>
    <row r="40" spans="1:16" ht="24.6" thickBot="1" x14ac:dyDescent="0.3">
      <c r="A40" s="442" t="s">
        <v>2</v>
      </c>
      <c r="B40" s="649" t="s">
        <v>476</v>
      </c>
      <c r="C40" s="650"/>
      <c r="D40" s="650"/>
      <c r="E40" s="650"/>
      <c r="F40" s="650"/>
      <c r="G40" s="650"/>
      <c r="H40" s="650"/>
      <c r="I40" s="650"/>
      <c r="J40" s="650"/>
      <c r="K40" s="650"/>
      <c r="L40" s="650"/>
      <c r="M40" s="650"/>
      <c r="N40" s="650"/>
      <c r="O40" s="542"/>
    </row>
    <row r="41" spans="1:16" ht="96.6" thickBot="1" x14ac:dyDescent="0.3">
      <c r="A41" s="443" t="s">
        <v>3</v>
      </c>
      <c r="B41" s="639" t="s">
        <v>4</v>
      </c>
      <c r="C41" s="640"/>
      <c r="D41" s="641"/>
      <c r="E41" s="438"/>
      <c r="F41" s="438"/>
      <c r="G41" s="438"/>
      <c r="H41" s="84" t="s">
        <v>5</v>
      </c>
      <c r="I41" s="438"/>
      <c r="J41" s="84" t="s">
        <v>7</v>
      </c>
      <c r="K41" s="84" t="s">
        <v>7</v>
      </c>
      <c r="L41" s="84" t="s">
        <v>374</v>
      </c>
      <c r="M41" s="84" t="s">
        <v>8</v>
      </c>
      <c r="N41" s="85" t="s">
        <v>9</v>
      </c>
      <c r="O41" s="85" t="s">
        <v>403</v>
      </c>
    </row>
    <row r="42" spans="1:16" ht="30.6" x14ac:dyDescent="0.25">
      <c r="A42" s="594"/>
      <c r="B42" s="584" t="s">
        <v>441</v>
      </c>
      <c r="C42" s="585" t="s">
        <v>433</v>
      </c>
      <c r="D42" s="585" t="s">
        <v>419</v>
      </c>
      <c r="E42" s="585" t="s">
        <v>384</v>
      </c>
      <c r="F42" s="585" t="s">
        <v>477</v>
      </c>
      <c r="G42" s="585" t="s">
        <v>438</v>
      </c>
      <c r="H42" s="584">
        <v>3211</v>
      </c>
      <c r="I42" s="584" t="s">
        <v>11</v>
      </c>
      <c r="J42" s="584">
        <v>5211</v>
      </c>
      <c r="K42" s="584">
        <v>525</v>
      </c>
      <c r="L42" s="584">
        <v>6211</v>
      </c>
      <c r="M42" s="586">
        <v>7311</v>
      </c>
      <c r="N42" s="587">
        <v>8311</v>
      </c>
      <c r="O42" s="587">
        <v>931</v>
      </c>
    </row>
    <row r="43" spans="1:16" ht="13.2" x14ac:dyDescent="0.25">
      <c r="A43" s="151">
        <v>63414</v>
      </c>
      <c r="B43" s="350"/>
      <c r="C43" s="350"/>
      <c r="D43" s="354"/>
      <c r="E43" s="354"/>
      <c r="F43" s="354"/>
      <c r="G43" s="350"/>
      <c r="H43" s="350"/>
      <c r="I43" s="355"/>
      <c r="J43" s="354">
        <v>1870000</v>
      </c>
      <c r="K43" s="354"/>
      <c r="L43" s="354"/>
      <c r="M43" s="354"/>
      <c r="N43" s="354"/>
      <c r="O43" s="354"/>
    </row>
    <row r="44" spans="1:16" ht="13.2" x14ac:dyDescent="0.25">
      <c r="A44" s="151">
        <v>63612</v>
      </c>
      <c r="B44" s="350"/>
      <c r="C44" s="350"/>
      <c r="D44" s="354"/>
      <c r="E44" s="354"/>
      <c r="F44" s="354"/>
      <c r="G44" s="350"/>
      <c r="H44" s="350"/>
      <c r="I44" s="355"/>
      <c r="J44" s="354">
        <v>1934000</v>
      </c>
      <c r="K44" s="354"/>
      <c r="L44" s="354"/>
      <c r="M44" s="354"/>
      <c r="N44" s="354"/>
      <c r="O44" s="354"/>
    </row>
    <row r="45" spans="1:16" ht="13.2" x14ac:dyDescent="0.25">
      <c r="A45" s="151">
        <v>63613</v>
      </c>
      <c r="B45" s="350"/>
      <c r="C45" s="350"/>
      <c r="D45" s="354"/>
      <c r="E45" s="354"/>
      <c r="F45" s="354"/>
      <c r="G45" s="350"/>
      <c r="H45" s="350"/>
      <c r="I45" s="355"/>
      <c r="J45" s="354">
        <v>345490</v>
      </c>
      <c r="K45" s="354"/>
      <c r="L45" s="354"/>
      <c r="M45" s="354"/>
      <c r="N45" s="354"/>
      <c r="O45" s="354"/>
    </row>
    <row r="46" spans="1:16" ht="13.2" x14ac:dyDescent="0.25">
      <c r="A46" s="151">
        <v>63622</v>
      </c>
      <c r="B46" s="350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</row>
    <row r="47" spans="1:16" ht="13.2" x14ac:dyDescent="0.25">
      <c r="A47" s="151">
        <v>63623</v>
      </c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</row>
    <row r="48" spans="1:16" ht="13.2" x14ac:dyDescent="0.25">
      <c r="A48" s="151">
        <v>63814</v>
      </c>
      <c r="B48" s="350"/>
      <c r="C48" s="350"/>
      <c r="D48" s="350"/>
      <c r="E48" s="350"/>
      <c r="F48" s="350"/>
      <c r="G48" s="350"/>
      <c r="H48" s="350"/>
      <c r="I48" s="350"/>
      <c r="J48" s="350"/>
      <c r="K48" s="350">
        <v>1019181</v>
      </c>
      <c r="L48" s="350"/>
      <c r="M48" s="350"/>
      <c r="N48" s="350"/>
      <c r="O48" s="350"/>
    </row>
    <row r="49" spans="1:15" ht="13.2" x14ac:dyDescent="0.25">
      <c r="A49" s="151">
        <v>64132</v>
      </c>
      <c r="B49" s="350"/>
      <c r="C49" s="350"/>
      <c r="D49" s="350"/>
      <c r="E49" s="350"/>
      <c r="F49" s="350"/>
      <c r="G49" s="350"/>
      <c r="H49" s="350">
        <v>2000</v>
      </c>
      <c r="I49" s="350"/>
      <c r="J49" s="350"/>
      <c r="K49" s="350"/>
      <c r="L49" s="350"/>
      <c r="M49" s="350"/>
      <c r="N49" s="350"/>
      <c r="O49" s="350"/>
    </row>
    <row r="50" spans="1:15" ht="13.2" x14ac:dyDescent="0.25">
      <c r="A50" s="151">
        <v>64151</v>
      </c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</row>
    <row r="51" spans="1:15" ht="13.2" x14ac:dyDescent="0.25">
      <c r="A51" s="151">
        <v>65267</v>
      </c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>
        <v>100000</v>
      </c>
      <c r="N51" s="350"/>
      <c r="O51" s="350"/>
    </row>
    <row r="52" spans="1:15" ht="13.2" x14ac:dyDescent="0.25">
      <c r="A52" s="151">
        <v>66151</v>
      </c>
      <c r="B52" s="350"/>
      <c r="C52" s="350"/>
      <c r="D52" s="350"/>
      <c r="E52" s="350"/>
      <c r="F52" s="350"/>
      <c r="G52" s="350"/>
      <c r="H52" s="350">
        <v>5919350</v>
      </c>
      <c r="I52" s="350"/>
      <c r="J52" s="350"/>
      <c r="K52" s="350"/>
      <c r="L52" s="350"/>
      <c r="M52" s="350"/>
      <c r="N52" s="350"/>
      <c r="O52" s="350"/>
    </row>
    <row r="53" spans="1:15" ht="13.2" x14ac:dyDescent="0.25">
      <c r="A53" s="151">
        <v>66311</v>
      </c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</row>
    <row r="54" spans="1:15" ht="13.2" x14ac:dyDescent="0.25">
      <c r="A54" s="151">
        <v>66322</v>
      </c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</row>
    <row r="55" spans="1:15" ht="13.2" x14ac:dyDescent="0.25">
      <c r="A55" s="151">
        <v>67111</v>
      </c>
      <c r="B55" s="350">
        <v>4500000</v>
      </c>
      <c r="C55" s="350"/>
      <c r="D55" s="350">
        <v>1310000</v>
      </c>
      <c r="E55" s="350">
        <v>300000</v>
      </c>
      <c r="F55" s="350"/>
      <c r="G55" s="350"/>
      <c r="H55" s="350"/>
      <c r="I55" s="350"/>
      <c r="J55" s="350"/>
      <c r="K55" s="350"/>
      <c r="L55" s="350"/>
      <c r="M55" s="350"/>
      <c r="N55" s="350"/>
      <c r="O55" s="350"/>
    </row>
    <row r="56" spans="1:15" ht="13.2" x14ac:dyDescent="0.25">
      <c r="A56" s="151">
        <v>67121</v>
      </c>
      <c r="B56" s="350"/>
      <c r="C56" s="350"/>
      <c r="D56" s="350">
        <v>3190000</v>
      </c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</row>
    <row r="57" spans="1:15" ht="13.2" x14ac:dyDescent="0.25">
      <c r="A57" s="151">
        <v>67311</v>
      </c>
      <c r="B57" s="350"/>
      <c r="C57" s="350"/>
      <c r="D57" s="350"/>
      <c r="E57" s="350"/>
      <c r="F57" s="350"/>
      <c r="G57" s="350"/>
      <c r="H57" s="350"/>
      <c r="I57" s="350">
        <v>50658550</v>
      </c>
      <c r="J57" s="350"/>
      <c r="K57" s="350"/>
      <c r="L57" s="350"/>
      <c r="M57" s="350"/>
      <c r="N57" s="350"/>
      <c r="O57" s="350"/>
    </row>
    <row r="58" spans="1:15" ht="13.2" x14ac:dyDescent="0.25">
      <c r="A58" s="151">
        <v>68311</v>
      </c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</row>
    <row r="59" spans="1:15" ht="13.2" x14ac:dyDescent="0.25">
      <c r="A59" s="151">
        <v>72119</v>
      </c>
      <c r="B59" s="350"/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</row>
    <row r="60" spans="1:15" ht="13.2" x14ac:dyDescent="0.25">
      <c r="A60" s="151">
        <v>92212</v>
      </c>
      <c r="B60" s="350"/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</row>
    <row r="61" spans="1:15" ht="27" thickBot="1" x14ac:dyDescent="0.3">
      <c r="A61" s="568" t="s">
        <v>12</v>
      </c>
      <c r="B61" s="543">
        <f t="shared" ref="B61:C61" si="2">SUM(B43:B60)</f>
        <v>4500000</v>
      </c>
      <c r="C61" s="543">
        <f t="shared" si="2"/>
        <v>0</v>
      </c>
      <c r="D61" s="543">
        <f t="shared" ref="D61:M61" si="3">SUM(D43:D60)</f>
        <v>4500000</v>
      </c>
      <c r="E61" s="543">
        <f t="shared" si="3"/>
        <v>300000</v>
      </c>
      <c r="F61" s="543"/>
      <c r="G61" s="543">
        <f t="shared" si="3"/>
        <v>0</v>
      </c>
      <c r="H61" s="543">
        <f t="shared" si="3"/>
        <v>5921350</v>
      </c>
      <c r="I61" s="543">
        <f t="shared" si="3"/>
        <v>50658550</v>
      </c>
      <c r="J61" s="543">
        <f>SUM(J43:J60)</f>
        <v>4149490</v>
      </c>
      <c r="K61" s="543">
        <f t="shared" si="3"/>
        <v>1019181</v>
      </c>
      <c r="L61" s="543">
        <f t="shared" si="3"/>
        <v>0</v>
      </c>
      <c r="M61" s="543">
        <f t="shared" si="3"/>
        <v>100000</v>
      </c>
      <c r="N61" s="543"/>
      <c r="O61" s="543">
        <f>SUM(O43:O60)</f>
        <v>0</v>
      </c>
    </row>
    <row r="62" spans="1:15" ht="36.6" thickBot="1" x14ac:dyDescent="0.3">
      <c r="A62" s="358" t="s">
        <v>474</v>
      </c>
      <c r="B62" s="638">
        <f>SUM(B61:O61)</f>
        <v>71148571</v>
      </c>
      <c r="C62" s="638"/>
      <c r="D62" s="638"/>
      <c r="E62" s="638"/>
      <c r="F62" s="638"/>
      <c r="G62" s="638"/>
      <c r="H62" s="638"/>
      <c r="I62" s="638"/>
      <c r="J62" s="638"/>
      <c r="K62" s="638"/>
      <c r="L62" s="638"/>
      <c r="M62" s="638"/>
      <c r="N62" s="638"/>
      <c r="O62" s="567"/>
    </row>
    <row r="63" spans="1:15" ht="13.2" x14ac:dyDescent="0.25">
      <c r="A63" s="93"/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</row>
    <row r="64" spans="1:15" ht="13.2" x14ac:dyDescent="0.25">
      <c r="A64" s="93"/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</row>
    <row r="65" spans="1:15" ht="13.2" x14ac:dyDescent="0.25">
      <c r="A65" s="93"/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</row>
    <row r="66" spans="1:15" ht="13.8" thickBot="1" x14ac:dyDescent="0.3">
      <c r="A66" s="156"/>
      <c r="B66" s="156"/>
      <c r="C66" s="156"/>
      <c r="D66" s="156"/>
      <c r="E66" s="156"/>
      <c r="F66" s="156"/>
      <c r="G66" s="156"/>
      <c r="H66" s="157"/>
      <c r="I66" s="158"/>
      <c r="J66" s="146"/>
      <c r="K66" s="146"/>
      <c r="L66" s="146"/>
      <c r="M66" s="146"/>
      <c r="N66" s="146"/>
    </row>
    <row r="67" spans="1:15" ht="27" thickBot="1" x14ac:dyDescent="0.3">
      <c r="A67" s="155" t="s">
        <v>2</v>
      </c>
      <c r="B67" s="649" t="s">
        <v>487</v>
      </c>
      <c r="C67" s="650"/>
      <c r="D67" s="650"/>
      <c r="E67" s="650"/>
      <c r="F67" s="650"/>
      <c r="G67" s="650"/>
      <c r="H67" s="650"/>
      <c r="I67" s="650"/>
      <c r="J67" s="650"/>
      <c r="K67" s="650"/>
      <c r="L67" s="650"/>
      <c r="M67" s="650"/>
      <c r="N67" s="650"/>
      <c r="O67" s="542"/>
    </row>
    <row r="68" spans="1:15" ht="96.6" thickBot="1" x14ac:dyDescent="0.3">
      <c r="A68" s="443" t="s">
        <v>3</v>
      </c>
      <c r="B68" s="639" t="s">
        <v>4</v>
      </c>
      <c r="C68" s="640"/>
      <c r="D68" s="641"/>
      <c r="E68" s="438"/>
      <c r="F68" s="438"/>
      <c r="G68" s="438"/>
      <c r="H68" s="84" t="s">
        <v>5</v>
      </c>
      <c r="I68" s="438"/>
      <c r="J68" s="84" t="s">
        <v>7</v>
      </c>
      <c r="K68" s="84" t="s">
        <v>478</v>
      </c>
      <c r="L68" s="84" t="s">
        <v>374</v>
      </c>
      <c r="M68" s="84" t="s">
        <v>8</v>
      </c>
      <c r="N68" s="85" t="s">
        <v>9</v>
      </c>
      <c r="O68" s="85" t="s">
        <v>403</v>
      </c>
    </row>
    <row r="69" spans="1:15" ht="30.6" x14ac:dyDescent="0.25">
      <c r="A69" s="595"/>
      <c r="B69" s="590" t="s">
        <v>10</v>
      </c>
      <c r="C69" s="585" t="s">
        <v>433</v>
      </c>
      <c r="D69" s="585" t="s">
        <v>419</v>
      </c>
      <c r="E69" s="585" t="s">
        <v>384</v>
      </c>
      <c r="F69" s="585" t="s">
        <v>477</v>
      </c>
      <c r="G69" s="585" t="s">
        <v>438</v>
      </c>
      <c r="H69" s="584">
        <v>3211</v>
      </c>
      <c r="I69" s="584" t="s">
        <v>11</v>
      </c>
      <c r="J69" s="584">
        <v>5211</v>
      </c>
      <c r="K69" s="584">
        <v>525</v>
      </c>
      <c r="L69" s="584">
        <v>6211</v>
      </c>
      <c r="M69" s="586">
        <v>7311</v>
      </c>
      <c r="N69" s="587">
        <v>8311</v>
      </c>
      <c r="O69" s="587">
        <v>931</v>
      </c>
    </row>
    <row r="70" spans="1:15" ht="13.2" x14ac:dyDescent="0.25">
      <c r="A70" s="151">
        <v>63414</v>
      </c>
      <c r="B70" s="353"/>
      <c r="C70" s="350"/>
      <c r="D70" s="354"/>
      <c r="E70" s="354"/>
      <c r="F70" s="354"/>
      <c r="G70" s="350"/>
      <c r="H70" s="350"/>
      <c r="I70" s="355"/>
      <c r="J70" s="354"/>
      <c r="K70" s="354"/>
      <c r="L70" s="354"/>
      <c r="M70" s="354"/>
      <c r="N70" s="354"/>
      <c r="O70" s="354"/>
    </row>
    <row r="71" spans="1:15" ht="13.2" x14ac:dyDescent="0.25">
      <c r="A71" s="151">
        <v>63612</v>
      </c>
      <c r="B71" s="353"/>
      <c r="C71" s="350"/>
      <c r="D71" s="354"/>
      <c r="E71" s="354"/>
      <c r="F71" s="354"/>
      <c r="G71" s="350"/>
      <c r="H71" s="350"/>
      <c r="I71" s="355"/>
      <c r="J71" s="354"/>
      <c r="K71" s="354"/>
      <c r="L71" s="354"/>
      <c r="M71" s="354"/>
      <c r="N71" s="354"/>
      <c r="O71" s="354"/>
    </row>
    <row r="72" spans="1:15" ht="13.2" x14ac:dyDescent="0.25">
      <c r="A72" s="151">
        <v>63613</v>
      </c>
      <c r="B72" s="350"/>
      <c r="C72" s="350"/>
      <c r="D72" s="354"/>
      <c r="E72" s="354"/>
      <c r="F72" s="354"/>
      <c r="G72" s="350"/>
      <c r="H72" s="350"/>
      <c r="I72" s="355"/>
      <c r="J72" s="354">
        <v>345490</v>
      </c>
      <c r="K72" s="354"/>
      <c r="L72" s="354"/>
      <c r="M72" s="354"/>
      <c r="N72" s="354"/>
      <c r="O72" s="354"/>
    </row>
    <row r="73" spans="1:15" ht="13.2" x14ac:dyDescent="0.25">
      <c r="A73" s="151">
        <v>63622</v>
      </c>
      <c r="B73" s="350"/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350"/>
    </row>
    <row r="74" spans="1:15" ht="13.2" x14ac:dyDescent="0.25">
      <c r="A74" s="151">
        <v>63623</v>
      </c>
      <c r="B74" s="350"/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</row>
    <row r="75" spans="1:15" ht="13.2" x14ac:dyDescent="0.25">
      <c r="A75" s="151">
        <v>63814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</row>
    <row r="76" spans="1:15" ht="13.2" x14ac:dyDescent="0.25">
      <c r="A76" s="151">
        <v>64132</v>
      </c>
      <c r="B76" s="350"/>
      <c r="C76" s="350"/>
      <c r="D76" s="350"/>
      <c r="E76" s="350"/>
      <c r="F76" s="350"/>
      <c r="G76" s="350"/>
      <c r="H76" s="350">
        <v>2000</v>
      </c>
      <c r="I76" s="350"/>
      <c r="J76" s="350"/>
      <c r="K76" s="350"/>
      <c r="L76" s="350"/>
      <c r="M76" s="350"/>
      <c r="N76" s="350"/>
      <c r="O76" s="350"/>
    </row>
    <row r="77" spans="1:15" ht="13.2" x14ac:dyDescent="0.25">
      <c r="A77" s="151">
        <v>64151</v>
      </c>
      <c r="B77" s="350"/>
      <c r="C77" s="350"/>
      <c r="D77" s="350"/>
      <c r="E77" s="350"/>
      <c r="F77" s="350"/>
      <c r="G77" s="350"/>
      <c r="H77" s="350"/>
      <c r="I77" s="350"/>
      <c r="J77" s="350"/>
      <c r="K77" s="350"/>
      <c r="L77" s="350"/>
      <c r="M77" s="350"/>
      <c r="N77" s="350"/>
      <c r="O77" s="350"/>
    </row>
    <row r="78" spans="1:15" ht="13.2" x14ac:dyDescent="0.25">
      <c r="A78" s="151">
        <v>65267</v>
      </c>
      <c r="B78" s="350"/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50">
        <v>100000</v>
      </c>
      <c r="N78" s="350"/>
      <c r="O78" s="350"/>
    </row>
    <row r="79" spans="1:15" ht="13.2" x14ac:dyDescent="0.25">
      <c r="A79" s="151">
        <v>66151</v>
      </c>
      <c r="B79" s="350"/>
      <c r="C79" s="350"/>
      <c r="D79" s="350"/>
      <c r="E79" s="350"/>
      <c r="F79" s="350"/>
      <c r="G79" s="350"/>
      <c r="H79" s="350">
        <v>5914350</v>
      </c>
      <c r="I79" s="350"/>
      <c r="J79" s="350"/>
      <c r="K79" s="350"/>
      <c r="L79" s="350"/>
      <c r="M79" s="350"/>
      <c r="N79" s="350"/>
      <c r="O79" s="350"/>
    </row>
    <row r="80" spans="1:15" ht="13.2" x14ac:dyDescent="0.25">
      <c r="A80" s="151">
        <v>66311</v>
      </c>
      <c r="B80" s="350"/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  <c r="O80" s="350"/>
    </row>
    <row r="81" spans="1:15" ht="13.2" x14ac:dyDescent="0.25">
      <c r="A81" s="151">
        <v>66322</v>
      </c>
      <c r="B81" s="350"/>
      <c r="C81" s="350"/>
      <c r="D81" s="350"/>
      <c r="E81" s="350"/>
      <c r="F81" s="350"/>
      <c r="G81" s="350"/>
      <c r="H81" s="350"/>
      <c r="I81" s="350"/>
      <c r="J81" s="350"/>
      <c r="K81" s="350"/>
      <c r="L81" s="350"/>
      <c r="M81" s="350"/>
      <c r="N81" s="350"/>
      <c r="O81" s="350"/>
    </row>
    <row r="82" spans="1:15" ht="13.2" x14ac:dyDescent="0.25">
      <c r="A82" s="151">
        <v>67111</v>
      </c>
      <c r="B82" s="350">
        <v>5000000</v>
      </c>
      <c r="C82" s="350"/>
      <c r="D82" s="350">
        <v>1350000</v>
      </c>
      <c r="E82" s="350">
        <v>300000</v>
      </c>
      <c r="F82" s="350"/>
      <c r="G82" s="350"/>
      <c r="H82" s="350"/>
      <c r="I82" s="350"/>
      <c r="J82" s="350"/>
      <c r="K82" s="350"/>
      <c r="L82" s="350"/>
      <c r="M82" s="350"/>
      <c r="N82" s="350"/>
      <c r="O82" s="350"/>
    </row>
    <row r="83" spans="1:15" ht="13.2" x14ac:dyDescent="0.25">
      <c r="A83" s="151">
        <v>67121</v>
      </c>
      <c r="B83" s="350"/>
      <c r="C83" s="350"/>
      <c r="D83" s="350">
        <v>3150000</v>
      </c>
      <c r="E83" s="350"/>
      <c r="F83" s="350"/>
      <c r="G83" s="350"/>
      <c r="H83" s="350"/>
      <c r="I83" s="350"/>
      <c r="J83" s="350"/>
      <c r="K83" s="350"/>
      <c r="L83" s="350"/>
      <c r="M83" s="350"/>
      <c r="N83" s="350"/>
      <c r="O83" s="350"/>
    </row>
    <row r="84" spans="1:15" ht="13.2" x14ac:dyDescent="0.25">
      <c r="A84" s="151">
        <v>67311</v>
      </c>
      <c r="B84" s="350"/>
      <c r="C84" s="350"/>
      <c r="D84" s="350"/>
      <c r="E84" s="350"/>
      <c r="F84" s="350"/>
      <c r="G84" s="350"/>
      <c r="H84" s="350"/>
      <c r="I84" s="350">
        <v>50658550</v>
      </c>
      <c r="J84" s="350"/>
      <c r="K84" s="350"/>
      <c r="L84" s="350"/>
      <c r="M84" s="350"/>
      <c r="N84" s="350"/>
      <c r="O84" s="350"/>
    </row>
    <row r="85" spans="1:15" ht="13.2" x14ac:dyDescent="0.25">
      <c r="A85" s="151">
        <v>68311</v>
      </c>
      <c r="B85" s="350"/>
      <c r="C85" s="350"/>
      <c r="D85" s="350"/>
      <c r="E85" s="350"/>
      <c r="F85" s="350"/>
      <c r="G85" s="350"/>
      <c r="H85" s="350"/>
      <c r="I85" s="350"/>
      <c r="J85" s="350"/>
      <c r="K85" s="350"/>
      <c r="L85" s="350"/>
      <c r="M85" s="350"/>
      <c r="N85" s="350"/>
      <c r="O85" s="350"/>
    </row>
    <row r="86" spans="1:15" ht="13.2" x14ac:dyDescent="0.25">
      <c r="A86" s="151">
        <v>72119</v>
      </c>
      <c r="B86" s="353"/>
      <c r="C86" s="350"/>
      <c r="D86" s="350"/>
      <c r="E86" s="350"/>
      <c r="F86" s="350"/>
      <c r="G86" s="350"/>
      <c r="H86" s="350"/>
      <c r="I86" s="350"/>
      <c r="J86" s="350"/>
      <c r="K86" s="350"/>
      <c r="L86" s="350"/>
      <c r="M86" s="350"/>
      <c r="N86" s="350"/>
      <c r="O86" s="350"/>
    </row>
    <row r="87" spans="1:15" ht="13.2" x14ac:dyDescent="0.25">
      <c r="A87" s="8">
        <v>92212</v>
      </c>
      <c r="B87" s="353"/>
      <c r="C87" s="350"/>
      <c r="D87" s="350"/>
      <c r="E87" s="350"/>
      <c r="F87" s="350"/>
      <c r="G87" s="350"/>
      <c r="H87" s="350"/>
      <c r="I87" s="350"/>
      <c r="J87" s="350"/>
      <c r="K87" s="350"/>
      <c r="L87" s="350"/>
      <c r="M87" s="350"/>
      <c r="N87" s="350"/>
      <c r="O87" s="350"/>
    </row>
    <row r="88" spans="1:15" ht="27" thickBot="1" x14ac:dyDescent="0.3">
      <c r="A88" s="566" t="s">
        <v>12</v>
      </c>
      <c r="B88" s="543">
        <f>SUM(B73:B87)</f>
        <v>5000000</v>
      </c>
      <c r="C88" s="543">
        <f>SUM(C73:C87)</f>
        <v>0</v>
      </c>
      <c r="D88" s="543">
        <f>SUM(D73:D87)</f>
        <v>4500000</v>
      </c>
      <c r="E88" s="543">
        <f>SUM(E73:E87)</f>
        <v>300000</v>
      </c>
      <c r="F88" s="543"/>
      <c r="G88" s="543">
        <f>SUM(G73:G87)</f>
        <v>0</v>
      </c>
      <c r="H88" s="543">
        <f>SUM(H73:H87)</f>
        <v>5916350</v>
      </c>
      <c r="I88" s="543">
        <f>SUM(I73:I87)</f>
        <v>50658550</v>
      </c>
      <c r="J88" s="543">
        <f>SUM(J70:J86)</f>
        <v>345490</v>
      </c>
      <c r="K88" s="543"/>
      <c r="L88" s="543">
        <f>SUM(L73:L87)</f>
        <v>0</v>
      </c>
      <c r="M88" s="543">
        <f>SUM(M73:M87)</f>
        <v>100000</v>
      </c>
      <c r="N88" s="543"/>
      <c r="O88" s="543">
        <f>SUM(O73:O87)</f>
        <v>0</v>
      </c>
    </row>
    <row r="89" spans="1:15" ht="36.6" thickBot="1" x14ac:dyDescent="0.3">
      <c r="A89" s="358" t="s">
        <v>503</v>
      </c>
      <c r="B89" s="638">
        <f>SUM(B88:O88)</f>
        <v>66820390</v>
      </c>
      <c r="C89" s="638"/>
      <c r="D89" s="638"/>
      <c r="E89" s="638"/>
      <c r="F89" s="638"/>
      <c r="G89" s="638"/>
      <c r="H89" s="638"/>
      <c r="I89" s="638"/>
      <c r="J89" s="638"/>
      <c r="K89" s="638"/>
      <c r="L89" s="638"/>
      <c r="M89" s="638"/>
      <c r="N89" s="638"/>
      <c r="O89" s="567"/>
    </row>
  </sheetData>
  <mergeCells count="10">
    <mergeCell ref="B40:N40"/>
    <mergeCell ref="A1:L1"/>
    <mergeCell ref="B3:N3"/>
    <mergeCell ref="B4:D4"/>
    <mergeCell ref="B36:N36"/>
    <mergeCell ref="B89:N89"/>
    <mergeCell ref="B41:D41"/>
    <mergeCell ref="B62:N62"/>
    <mergeCell ref="B67:N67"/>
    <mergeCell ref="B68:D68"/>
  </mergeCells>
  <pageMargins left="0.31496062992125984" right="0.11811023622047245" top="0.55118110236220474" bottom="0.354330708661417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240"/>
  <sheetViews>
    <sheetView zoomScale="80" zoomScaleNormal="80" workbookViewId="0">
      <pane xSplit="2" ySplit="4" topLeftCell="C20" activePane="bottomRight" state="frozen"/>
      <selection pane="topRight" activeCell="W1" sqref="W1"/>
      <selection pane="bottomLeft" activeCell="A149" sqref="A149"/>
      <selection pane="bottomRight" activeCell="L28" sqref="L28"/>
    </sheetView>
  </sheetViews>
  <sheetFormatPr defaultColWidth="8.88671875" defaultRowHeight="12.6" x14ac:dyDescent="0.25"/>
  <cols>
    <col min="1" max="1" width="6.33203125" style="325" customWidth="1"/>
    <col min="2" max="2" width="29.6640625" style="330" customWidth="1"/>
    <col min="3" max="3" width="14.109375" style="328" customWidth="1"/>
    <col min="4" max="4" width="11.88671875" style="328" customWidth="1"/>
    <col min="5" max="5" width="12.109375" style="328" customWidth="1"/>
    <col min="6" max="6" width="12.88671875" style="328" customWidth="1"/>
    <col min="7" max="7" width="10.5546875" style="328" customWidth="1"/>
    <col min="8" max="8" width="10.6640625" style="328" customWidth="1"/>
    <col min="9" max="9" width="11.6640625" style="328" customWidth="1"/>
    <col min="10" max="10" width="11.88671875" style="328" customWidth="1"/>
    <col min="11" max="11" width="12.6640625" style="328" customWidth="1"/>
    <col min="12" max="12" width="11.6640625" style="328" customWidth="1"/>
    <col min="13" max="13" width="10" style="328" customWidth="1"/>
    <col min="14" max="14" width="10.44140625" style="328" customWidth="1"/>
    <col min="15" max="15" width="0.109375" style="328" customWidth="1"/>
    <col min="16" max="16" width="9.44140625" style="328" customWidth="1"/>
    <col min="17" max="17" width="13.33203125" style="328" customWidth="1"/>
    <col min="18" max="18" width="12.44140625" style="328" customWidth="1"/>
    <col min="19" max="19" width="13" style="328" customWidth="1"/>
    <col min="20" max="20" width="11.5546875" style="328" customWidth="1"/>
    <col min="21" max="21" width="11.33203125" style="328" customWidth="1"/>
    <col min="22" max="22" width="9.6640625" style="328" customWidth="1"/>
    <col min="23" max="23" width="11.6640625" style="328" customWidth="1"/>
    <col min="24" max="24" width="14.44140625" style="328" customWidth="1"/>
    <col min="25" max="25" width="12.6640625" style="328" customWidth="1"/>
    <col min="26" max="26" width="8.6640625" style="328" customWidth="1"/>
    <col min="27" max="27" width="10.88671875" style="328" customWidth="1"/>
    <col min="28" max="28" width="7.6640625" style="328" customWidth="1"/>
    <col min="29" max="29" width="10.6640625" style="328" customWidth="1"/>
    <col min="30" max="30" width="13.44140625" style="328" customWidth="1"/>
    <col min="31" max="31" width="12.109375" style="328" customWidth="1"/>
    <col min="32" max="32" width="12.5546875" style="328" customWidth="1"/>
    <col min="33" max="33" width="12.44140625" style="328" customWidth="1"/>
    <col min="34" max="34" width="11.33203125" style="328" customWidth="1"/>
    <col min="35" max="35" width="10.33203125" style="328" customWidth="1"/>
    <col min="36" max="36" width="12.109375" style="328" customWidth="1"/>
    <col min="37" max="37" width="13" style="328" customWidth="1"/>
    <col min="38" max="38" width="12.109375" style="328" customWidth="1"/>
    <col min="39" max="39" width="9.109375" style="328" customWidth="1"/>
    <col min="40" max="40" width="11.5546875" style="328" customWidth="1"/>
    <col min="41" max="41" width="7.88671875" style="268" customWidth="1"/>
    <col min="42" max="42" width="9" style="268" customWidth="1"/>
    <col min="43" max="16384" width="8.88671875" style="268"/>
  </cols>
  <sheetData>
    <row r="1" spans="1:42" ht="24" customHeight="1" x14ac:dyDescent="0.25">
      <c r="A1" s="657" t="s">
        <v>13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  <c r="AC1" s="65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</row>
    <row r="2" spans="1:42" s="269" customFormat="1" ht="16.2" thickBot="1" x14ac:dyDescent="0.3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</row>
    <row r="3" spans="1:42" s="276" customFormat="1" ht="66.75" customHeight="1" thickBot="1" x14ac:dyDescent="0.3">
      <c r="A3" s="270" t="s">
        <v>14</v>
      </c>
      <c r="B3" s="271" t="s">
        <v>15</v>
      </c>
      <c r="C3" s="369" t="s">
        <v>454</v>
      </c>
      <c r="D3" s="658" t="s">
        <v>4</v>
      </c>
      <c r="E3" s="659"/>
      <c r="F3" s="659"/>
      <c r="G3" s="450"/>
      <c r="H3" s="375"/>
      <c r="I3" s="370" t="s">
        <v>5</v>
      </c>
      <c r="J3" s="167" t="s">
        <v>453</v>
      </c>
      <c r="K3" s="272" t="s">
        <v>380</v>
      </c>
      <c r="L3" s="272" t="s">
        <v>7</v>
      </c>
      <c r="M3" s="272" t="s">
        <v>16</v>
      </c>
      <c r="N3" s="272" t="s">
        <v>8</v>
      </c>
      <c r="O3" s="272" t="s">
        <v>9</v>
      </c>
      <c r="P3" s="167" t="s">
        <v>417</v>
      </c>
      <c r="Q3" s="421" t="s">
        <v>420</v>
      </c>
      <c r="R3" s="660" t="s">
        <v>4</v>
      </c>
      <c r="S3" s="661"/>
      <c r="T3" s="451"/>
      <c r="U3" s="451"/>
      <c r="V3" s="426"/>
      <c r="W3" s="422" t="s">
        <v>5</v>
      </c>
      <c r="X3" s="273" t="s">
        <v>6</v>
      </c>
      <c r="Y3" s="273" t="s">
        <v>7</v>
      </c>
      <c r="Z3" s="273" t="s">
        <v>16</v>
      </c>
      <c r="AA3" s="273" t="s">
        <v>8</v>
      </c>
      <c r="AB3" s="273" t="s">
        <v>9</v>
      </c>
      <c r="AC3" s="273" t="s">
        <v>403</v>
      </c>
      <c r="AD3" s="427" t="s">
        <v>439</v>
      </c>
      <c r="AE3" s="662" t="s">
        <v>4</v>
      </c>
      <c r="AF3" s="663"/>
      <c r="AG3" s="449"/>
      <c r="AH3" s="449"/>
      <c r="AI3" s="430"/>
      <c r="AJ3" s="428" t="s">
        <v>5</v>
      </c>
      <c r="AK3" s="274" t="s">
        <v>6</v>
      </c>
      <c r="AL3" s="274" t="s">
        <v>7</v>
      </c>
      <c r="AM3" s="274" t="s">
        <v>16</v>
      </c>
      <c r="AN3" s="274" t="s">
        <v>8</v>
      </c>
      <c r="AO3" s="275" t="s">
        <v>9</v>
      </c>
      <c r="AP3" s="275" t="s">
        <v>403</v>
      </c>
    </row>
    <row r="4" spans="1:42" ht="44.1" customHeight="1" thickBot="1" x14ac:dyDescent="0.3">
      <c r="A4" s="277"/>
      <c r="B4" s="278"/>
      <c r="C4" s="279"/>
      <c r="D4" s="420" t="s">
        <v>10</v>
      </c>
      <c r="E4" s="418" t="s">
        <v>434</v>
      </c>
      <c r="F4" s="372" t="s">
        <v>419</v>
      </c>
      <c r="G4" s="373" t="s">
        <v>379</v>
      </c>
      <c r="H4" s="419" t="s">
        <v>17</v>
      </c>
      <c r="I4" s="280">
        <v>3211</v>
      </c>
      <c r="J4" s="280">
        <v>922</v>
      </c>
      <c r="K4" s="281" t="s">
        <v>11</v>
      </c>
      <c r="L4" s="282">
        <v>5211</v>
      </c>
      <c r="M4" s="282">
        <v>6211</v>
      </c>
      <c r="N4" s="282">
        <v>7311</v>
      </c>
      <c r="O4" s="282">
        <v>8311</v>
      </c>
      <c r="P4" s="280">
        <v>481</v>
      </c>
      <c r="Q4" s="279"/>
      <c r="R4" s="423" t="s">
        <v>10</v>
      </c>
      <c r="S4" s="418" t="s">
        <v>434</v>
      </c>
      <c r="T4" s="372" t="s">
        <v>421</v>
      </c>
      <c r="U4" s="373" t="s">
        <v>381</v>
      </c>
      <c r="V4" s="373" t="s">
        <v>442</v>
      </c>
      <c r="W4" s="282">
        <v>3211</v>
      </c>
      <c r="X4" s="281" t="s">
        <v>11</v>
      </c>
      <c r="Y4" s="282">
        <v>5211</v>
      </c>
      <c r="Z4" s="282">
        <v>6211</v>
      </c>
      <c r="AA4" s="282">
        <v>7311</v>
      </c>
      <c r="AB4" s="282">
        <v>8311</v>
      </c>
      <c r="AC4" s="282">
        <v>922</v>
      </c>
      <c r="AD4" s="279"/>
      <c r="AE4" s="423" t="s">
        <v>10</v>
      </c>
      <c r="AF4" s="418" t="s">
        <v>434</v>
      </c>
      <c r="AG4" s="372" t="s">
        <v>419</v>
      </c>
      <c r="AH4" s="373" t="s">
        <v>382</v>
      </c>
      <c r="AI4" s="424" t="s">
        <v>443</v>
      </c>
      <c r="AJ4" s="282">
        <v>3211</v>
      </c>
      <c r="AK4" s="281" t="s">
        <v>11</v>
      </c>
      <c r="AL4" s="282">
        <v>5211</v>
      </c>
      <c r="AM4" s="282">
        <v>6211</v>
      </c>
      <c r="AN4" s="282">
        <v>7311</v>
      </c>
      <c r="AO4" s="282">
        <v>8311</v>
      </c>
      <c r="AP4" s="282">
        <v>922</v>
      </c>
    </row>
    <row r="5" spans="1:42" s="276" customFormat="1" ht="27.6" customHeight="1" x14ac:dyDescent="0.25">
      <c r="A5" s="283"/>
      <c r="B5" s="284" t="s">
        <v>18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</row>
    <row r="6" spans="1:42" ht="13.2" x14ac:dyDescent="0.25">
      <c r="A6" s="286"/>
      <c r="B6" s="287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</row>
    <row r="7" spans="1:42" s="276" customFormat="1" ht="39.6" x14ac:dyDescent="0.25">
      <c r="A7" s="289" t="s">
        <v>19</v>
      </c>
      <c r="B7" s="290" t="s">
        <v>20</v>
      </c>
      <c r="C7" s="291">
        <f t="shared" ref="C7:S7" si="0">C8+C90+C128</f>
        <v>56555362.399999999</v>
      </c>
      <c r="D7" s="291">
        <f t="shared" si="0"/>
        <v>1600000</v>
      </c>
      <c r="E7" s="291">
        <f t="shared" si="0"/>
        <v>1700000</v>
      </c>
      <c r="F7" s="291">
        <f t="shared" si="0"/>
        <v>0</v>
      </c>
      <c r="G7" s="291">
        <f t="shared" si="0"/>
        <v>0</v>
      </c>
      <c r="H7" s="291">
        <f t="shared" si="0"/>
        <v>800000</v>
      </c>
      <c r="I7" s="291">
        <f t="shared" si="0"/>
        <v>1365750</v>
      </c>
      <c r="J7" s="291">
        <f t="shared" si="0"/>
        <v>1700288.4</v>
      </c>
      <c r="K7" s="291">
        <f t="shared" si="0"/>
        <v>47827527</v>
      </c>
      <c r="L7" s="291">
        <f t="shared" si="0"/>
        <v>1561797</v>
      </c>
      <c r="M7" s="291">
        <f t="shared" si="0"/>
        <v>0</v>
      </c>
      <c r="N7" s="291">
        <f t="shared" si="0"/>
        <v>0</v>
      </c>
      <c r="O7" s="291">
        <f t="shared" si="0"/>
        <v>0</v>
      </c>
      <c r="P7" s="291">
        <f t="shared" si="0"/>
        <v>0</v>
      </c>
      <c r="Q7" s="291">
        <f t="shared" si="0"/>
        <v>54947777</v>
      </c>
      <c r="R7" s="291">
        <f t="shared" si="0"/>
        <v>1189000</v>
      </c>
      <c r="S7" s="291">
        <f t="shared" si="0"/>
        <v>1700000</v>
      </c>
      <c r="T7" s="291">
        <f>T8+T90</f>
        <v>0</v>
      </c>
      <c r="U7" s="291">
        <f>U8+U90</f>
        <v>0</v>
      </c>
      <c r="V7" s="291">
        <f>V8+V90+V128</f>
        <v>0</v>
      </c>
      <c r="W7" s="291">
        <f>W8+W90+W128</f>
        <v>3913210</v>
      </c>
      <c r="X7" s="291">
        <f>X8+X90+X128</f>
        <v>47063962</v>
      </c>
      <c r="Y7" s="291">
        <f>Y8+Y90+Y128</f>
        <v>1081605</v>
      </c>
      <c r="Z7" s="291">
        <f>Z8+Z90</f>
        <v>0</v>
      </c>
      <c r="AA7" s="291">
        <f>AA8+AA90+AA128</f>
        <v>0</v>
      </c>
      <c r="AB7" s="291">
        <f>AB8+AB90</f>
        <v>0</v>
      </c>
      <c r="AC7" s="291">
        <f>AC8+AC90</f>
        <v>0</v>
      </c>
      <c r="AD7" s="291">
        <f t="shared" ref="AD7:AP7" si="1">AD8+AD90+AD128</f>
        <v>55181284</v>
      </c>
      <c r="AE7" s="291">
        <f t="shared" si="1"/>
        <v>2259000</v>
      </c>
      <c r="AF7" s="291">
        <f t="shared" si="1"/>
        <v>1700000</v>
      </c>
      <c r="AG7" s="291">
        <f t="shared" si="1"/>
        <v>0</v>
      </c>
      <c r="AH7" s="291">
        <f t="shared" si="1"/>
        <v>0</v>
      </c>
      <c r="AI7" s="291">
        <f t="shared" si="1"/>
        <v>0</v>
      </c>
      <c r="AJ7" s="291">
        <f t="shared" si="1"/>
        <v>3073210</v>
      </c>
      <c r="AK7" s="291">
        <f t="shared" si="1"/>
        <v>47063962</v>
      </c>
      <c r="AL7" s="291">
        <f t="shared" si="1"/>
        <v>1085112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</row>
    <row r="8" spans="1:42" ht="28.5" customHeight="1" x14ac:dyDescent="0.25">
      <c r="A8" s="292" t="s">
        <v>21</v>
      </c>
      <c r="B8" s="293" t="s">
        <v>22</v>
      </c>
      <c r="C8" s="294">
        <f>C11+C13+C16+C21+C28+C38+C40+C48+C52+C54+C56</f>
        <v>54703546.399999999</v>
      </c>
      <c r="D8" s="294">
        <f t="shared" ref="D8:P8" si="2">D11+D13+D16+D21+D28+D38+D40+D48+D52+D54+D56</f>
        <v>1100000</v>
      </c>
      <c r="E8" s="294">
        <f t="shared" si="2"/>
        <v>1700000</v>
      </c>
      <c r="F8" s="294">
        <f t="shared" si="2"/>
        <v>0</v>
      </c>
      <c r="G8" s="294">
        <f t="shared" si="2"/>
        <v>0</v>
      </c>
      <c r="H8" s="294">
        <f t="shared" si="2"/>
        <v>800000</v>
      </c>
      <c r="I8" s="294">
        <f t="shared" si="2"/>
        <v>970431</v>
      </c>
      <c r="J8" s="294">
        <f t="shared" si="2"/>
        <v>1700288.4</v>
      </c>
      <c r="K8" s="294">
        <f t="shared" si="2"/>
        <v>47827527</v>
      </c>
      <c r="L8" s="294">
        <f t="shared" si="2"/>
        <v>605300</v>
      </c>
      <c r="M8" s="294">
        <f t="shared" si="2"/>
        <v>0</v>
      </c>
      <c r="N8" s="294">
        <f t="shared" si="2"/>
        <v>0</v>
      </c>
      <c r="O8" s="294">
        <f t="shared" si="2"/>
        <v>0</v>
      </c>
      <c r="P8" s="294">
        <f t="shared" si="2"/>
        <v>0</v>
      </c>
      <c r="Q8" s="294">
        <f>Q11+Q13+Q16+Q21+Q28+Q38+Q40+Q48+Q52+Q56</f>
        <v>53096853</v>
      </c>
      <c r="R8" s="294">
        <f>R11+R13+R16+R21+R28+R38+R40+R48+R56</f>
        <v>689000</v>
      </c>
      <c r="S8" s="294">
        <f t="shared" ref="S8" si="3">S11+S13+S16+S21+S28+S38+S40+S48+S52+S54+S56</f>
        <v>1700000</v>
      </c>
      <c r="T8" s="294">
        <f>T11+T13+T16+T21+T28+T38+T40+T48+T56</f>
        <v>0</v>
      </c>
      <c r="U8" s="294">
        <f>U11+U13+U16+U21+U28+U38+U40+U48+U56</f>
        <v>0</v>
      </c>
      <c r="V8" s="294">
        <f>V11+V13+V16+V21+V28+V38+V40+V48+V56</f>
        <v>0</v>
      </c>
      <c r="W8" s="294">
        <f>W11+W13+W16+W21+W28+W38+W40+W48+W52+W56</f>
        <v>3523891</v>
      </c>
      <c r="X8" s="294">
        <f>X11+X13+X16+X21+X28+X38+X40+X48+X52+X56</f>
        <v>47063962</v>
      </c>
      <c r="Y8" s="294">
        <f>Y11+Y13+Y16+Y21+Y28+Y38+Y40+Y48+Y56</f>
        <v>120000</v>
      </c>
      <c r="Z8" s="294">
        <f>Z11+Z13+Z16+Z21+Z28+Z38+Z40+Z48+Z56</f>
        <v>0</v>
      </c>
      <c r="AA8" s="294">
        <f>AA11+AA13+AA16+AA21+AA28+AA38+AA40+AA48+AA56</f>
        <v>0</v>
      </c>
      <c r="AB8" s="294">
        <f>AB11+AB13+AB16+AB21+AB28+AB38+AB40+AB48+AB56</f>
        <v>0</v>
      </c>
      <c r="AC8" s="294">
        <f>AC11+AC13+AC16+AC21+AC28+AC38+AC40+AC48+AC52+AC56</f>
        <v>0</v>
      </c>
      <c r="AD8" s="294">
        <f>AD11+AD13+AD16+AD21+AD28+AD38+AD40+AD48+AD52+AD56</f>
        <v>53326853</v>
      </c>
      <c r="AE8" s="294">
        <f>AE11+AE13+AE16+AE21+AE28+AE38+AE40+AE48+AE52+AE56</f>
        <v>1759000</v>
      </c>
      <c r="AF8" s="294">
        <f>AF11+AF13+AF16+AF21+AF28+AF38+AF40+AF48+AF52+AF56</f>
        <v>1700000</v>
      </c>
      <c r="AG8" s="294">
        <f>AG11+AG13+AG16+AG21+AG28+AG38+AG40+AG48+AG56</f>
        <v>0</v>
      </c>
      <c r="AH8" s="294">
        <f>AH11+AH13+AH16+AH21+AH28+AH38+AH40+AH48+AH56</f>
        <v>0</v>
      </c>
      <c r="AI8" s="294">
        <f>AI11+AI13+AI16+AI21+AI28+AI38+AI40+AI48+AI52+AI56</f>
        <v>0</v>
      </c>
      <c r="AJ8" s="294">
        <f>AJ11+AJ13+AJ16+AJ21+AJ28+AJ38+AJ40+AJ48+AJ52+AJ56</f>
        <v>2683891</v>
      </c>
      <c r="AK8" s="294">
        <f>AK11+AK13+AK16+AK21+AK28+AK38+AK40+AK48+AK52+AK56</f>
        <v>47063962</v>
      </c>
      <c r="AL8" s="294">
        <f>AL11+AL13+AL16+AL21+AL28+AL38+AL40+AL48+AL52+AL56</f>
        <v>120000</v>
      </c>
      <c r="AM8" s="294">
        <f>AM11+AM13+AM16+AM21+AM28+AM38+AM40+AM48+AM56</f>
        <v>0</v>
      </c>
      <c r="AN8" s="294">
        <f>AN11+AN13+AN16+AN21+AN28+AN38+AN40+AN48+AN56</f>
        <v>0</v>
      </c>
      <c r="AO8" s="294">
        <f>AO11+AO13+AO16+AO21+AO28+AO38+AO40+AO48+AO56</f>
        <v>0</v>
      </c>
      <c r="AP8" s="294">
        <f>AP11+AP13+AP16+AP21+AP28+AP38+AP40+AP48+AP52+AP56</f>
        <v>0</v>
      </c>
    </row>
    <row r="9" spans="1:42" ht="13.2" x14ac:dyDescent="0.25">
      <c r="A9" s="295">
        <v>3111</v>
      </c>
      <c r="B9" s="287" t="s">
        <v>23</v>
      </c>
      <c r="C9" s="387">
        <f>SUM(D9:P9)</f>
        <v>37573657.280000001</v>
      </c>
      <c r="D9" s="387">
        <v>428000</v>
      </c>
      <c r="E9" s="387">
        <v>1140000</v>
      </c>
      <c r="F9" s="387"/>
      <c r="G9" s="387"/>
      <c r="H9" s="387"/>
      <c r="I9" s="387">
        <v>235791</v>
      </c>
      <c r="J9" s="296">
        <v>1190475.28</v>
      </c>
      <c r="K9" s="296">
        <v>34515091</v>
      </c>
      <c r="L9" s="296">
        <v>64300</v>
      </c>
      <c r="M9" s="296"/>
      <c r="N9" s="296"/>
      <c r="O9" s="296"/>
      <c r="P9" s="296"/>
      <c r="Q9" s="296">
        <f>SUM(R9:AC9)</f>
        <v>37131522</v>
      </c>
      <c r="R9" s="296">
        <v>428000</v>
      </c>
      <c r="S9" s="387">
        <v>1140000</v>
      </c>
      <c r="T9" s="296"/>
      <c r="U9" s="296"/>
      <c r="V9" s="296"/>
      <c r="W9" s="296">
        <v>855791</v>
      </c>
      <c r="X9" s="296">
        <v>34707731</v>
      </c>
      <c r="Y9" s="296"/>
      <c r="Z9" s="296"/>
      <c r="AA9" s="296"/>
      <c r="AB9" s="296"/>
      <c r="AC9" s="296"/>
      <c r="AD9" s="296">
        <f>SUM(AE9:AP9)</f>
        <v>37333003</v>
      </c>
      <c r="AE9" s="296">
        <v>679000</v>
      </c>
      <c r="AF9" s="296">
        <v>1140000</v>
      </c>
      <c r="AG9" s="296"/>
      <c r="AH9" s="296"/>
      <c r="AI9" s="296"/>
      <c r="AJ9" s="296">
        <v>555791</v>
      </c>
      <c r="AK9" s="296">
        <v>34958212</v>
      </c>
      <c r="AL9" s="296"/>
      <c r="AM9" s="296"/>
      <c r="AN9" s="296"/>
      <c r="AO9" s="296"/>
      <c r="AP9" s="296"/>
    </row>
    <row r="10" spans="1:42" ht="13.2" x14ac:dyDescent="0.25">
      <c r="A10" s="295">
        <v>3113</v>
      </c>
      <c r="B10" s="287" t="s">
        <v>212</v>
      </c>
      <c r="C10" s="387">
        <f>SUM(D10:P10)</f>
        <v>2194000</v>
      </c>
      <c r="D10" s="387"/>
      <c r="E10" s="387"/>
      <c r="F10" s="387"/>
      <c r="G10" s="387"/>
      <c r="H10" s="387"/>
      <c r="I10" s="387">
        <v>176053</v>
      </c>
      <c r="J10" s="296"/>
      <c r="K10" s="296">
        <v>2017947</v>
      </c>
      <c r="L10" s="296"/>
      <c r="M10" s="296"/>
      <c r="N10" s="296"/>
      <c r="O10" s="296"/>
      <c r="P10" s="296"/>
      <c r="Q10" s="296">
        <f>SUM(R10:AC10)</f>
        <v>2196935</v>
      </c>
      <c r="R10" s="296"/>
      <c r="S10" s="387"/>
      <c r="T10" s="296"/>
      <c r="U10" s="296"/>
      <c r="V10" s="296"/>
      <c r="W10" s="296">
        <v>457053</v>
      </c>
      <c r="X10" s="296">
        <v>1739882</v>
      </c>
      <c r="Y10" s="296"/>
      <c r="Z10" s="296"/>
      <c r="AA10" s="296"/>
      <c r="AB10" s="296"/>
      <c r="AC10" s="296"/>
      <c r="AD10" s="296">
        <f>SUM(AE10:AP10)</f>
        <v>2196935</v>
      </c>
      <c r="AE10" s="296"/>
      <c r="AF10" s="296"/>
      <c r="AG10" s="296"/>
      <c r="AH10" s="296"/>
      <c r="AI10" s="296"/>
      <c r="AJ10" s="296">
        <v>257053</v>
      </c>
      <c r="AK10" s="296">
        <v>1939882</v>
      </c>
      <c r="AL10" s="296"/>
      <c r="AM10" s="296"/>
      <c r="AN10" s="296"/>
      <c r="AO10" s="296"/>
      <c r="AP10" s="296"/>
    </row>
    <row r="11" spans="1:42" ht="13.2" x14ac:dyDescent="0.25">
      <c r="A11" s="286">
        <v>311</v>
      </c>
      <c r="B11" s="297"/>
      <c r="C11" s="388">
        <f>SUM(D11:P11)</f>
        <v>39767657.280000001</v>
      </c>
      <c r="D11" s="388">
        <f t="shared" ref="D11:N11" si="4">SUM(D9)</f>
        <v>428000</v>
      </c>
      <c r="E11" s="388">
        <f t="shared" ref="E11" si="5">SUM(E9)</f>
        <v>1140000</v>
      </c>
      <c r="F11" s="388">
        <f t="shared" si="4"/>
        <v>0</v>
      </c>
      <c r="G11" s="388">
        <f t="shared" si="4"/>
        <v>0</v>
      </c>
      <c r="H11" s="388">
        <f t="shared" si="4"/>
        <v>0</v>
      </c>
      <c r="I11" s="388">
        <f>SUM(I9:I10)</f>
        <v>411844</v>
      </c>
      <c r="J11" s="298">
        <f>SUM(J9:J10)</f>
        <v>1190475.28</v>
      </c>
      <c r="K11" s="298">
        <f>SUM(K9:K10)</f>
        <v>36533038</v>
      </c>
      <c r="L11" s="298">
        <f t="shared" si="4"/>
        <v>64300</v>
      </c>
      <c r="M11" s="298">
        <f t="shared" si="4"/>
        <v>0</v>
      </c>
      <c r="N11" s="298">
        <f t="shared" si="4"/>
        <v>0</v>
      </c>
      <c r="O11" s="298">
        <f t="shared" ref="O11" si="6">SUM(O9)</f>
        <v>0</v>
      </c>
      <c r="P11" s="298">
        <f t="shared" ref="P11" si="7">SUM(P9)</f>
        <v>0</v>
      </c>
      <c r="Q11" s="298">
        <f>SUM(R11:AC11)</f>
        <v>39328457</v>
      </c>
      <c r="R11" s="298">
        <f t="shared" ref="R11:V11" si="8">SUM(R9)</f>
        <v>428000</v>
      </c>
      <c r="S11" s="388">
        <f t="shared" ref="S11" si="9">SUM(S9)</f>
        <v>1140000</v>
      </c>
      <c r="T11" s="298">
        <f t="shared" si="8"/>
        <v>0</v>
      </c>
      <c r="U11" s="298">
        <f t="shared" si="8"/>
        <v>0</v>
      </c>
      <c r="V11" s="298">
        <f t="shared" si="8"/>
        <v>0</v>
      </c>
      <c r="W11" s="298">
        <f>SUM(W9:W10)</f>
        <v>1312844</v>
      </c>
      <c r="X11" s="298">
        <f>SUM(X9:X10)</f>
        <v>36447613</v>
      </c>
      <c r="Y11" s="298">
        <f t="shared" ref="Y11:AA11" si="10">SUM(Y9)</f>
        <v>0</v>
      </c>
      <c r="Z11" s="298">
        <f t="shared" si="10"/>
        <v>0</v>
      </c>
      <c r="AA11" s="298">
        <f t="shared" si="10"/>
        <v>0</v>
      </c>
      <c r="AB11" s="298">
        <f t="shared" ref="AB11:AC11" si="11">SUM(AB9)</f>
        <v>0</v>
      </c>
      <c r="AC11" s="298">
        <f t="shared" si="11"/>
        <v>0</v>
      </c>
      <c r="AD11" s="298">
        <f>SUM(AE11:AP11)</f>
        <v>39529938</v>
      </c>
      <c r="AE11" s="298">
        <f t="shared" ref="AE11:AF11" si="12">SUM(AE9)</f>
        <v>679000</v>
      </c>
      <c r="AF11" s="298">
        <f t="shared" si="12"/>
        <v>1140000</v>
      </c>
      <c r="AG11" s="298">
        <f t="shared" ref="AG11:AI11" si="13">SUM(AG9)</f>
        <v>0</v>
      </c>
      <c r="AH11" s="298">
        <f t="shared" si="13"/>
        <v>0</v>
      </c>
      <c r="AI11" s="298">
        <f t="shared" si="13"/>
        <v>0</v>
      </c>
      <c r="AJ11" s="298">
        <f>SUM(AJ9:AJ10)</f>
        <v>812844</v>
      </c>
      <c r="AK11" s="298">
        <f>SUM(AK9:AK10)</f>
        <v>36898094</v>
      </c>
      <c r="AL11" s="298">
        <f t="shared" ref="AL11:AN11" si="14">SUM(AL9)</f>
        <v>0</v>
      </c>
      <c r="AM11" s="298">
        <f t="shared" si="14"/>
        <v>0</v>
      </c>
      <c r="AN11" s="298">
        <f t="shared" si="14"/>
        <v>0</v>
      </c>
      <c r="AO11" s="298">
        <f t="shared" ref="AO11:AP11" si="15">SUM(AO9)</f>
        <v>0</v>
      </c>
      <c r="AP11" s="298">
        <f t="shared" si="15"/>
        <v>0</v>
      </c>
    </row>
    <row r="12" spans="1:42" ht="13.2" x14ac:dyDescent="0.25">
      <c r="A12" s="295">
        <v>3121</v>
      </c>
      <c r="B12" s="287" t="s">
        <v>24</v>
      </c>
      <c r="C12" s="387">
        <f>SUM(D12:P12)</f>
        <v>1030000</v>
      </c>
      <c r="D12" s="387"/>
      <c r="E12" s="387"/>
      <c r="F12" s="387"/>
      <c r="G12" s="387"/>
      <c r="H12" s="387"/>
      <c r="I12" s="387">
        <v>20000</v>
      </c>
      <c r="J12" s="296">
        <v>120000</v>
      </c>
      <c r="K12" s="296">
        <v>890000</v>
      </c>
      <c r="L12" s="296"/>
      <c r="M12" s="296"/>
      <c r="N12" s="296"/>
      <c r="O12" s="296"/>
      <c r="P12" s="296"/>
      <c r="Q12" s="296">
        <f>SUM(R12:AC12)</f>
        <v>980000</v>
      </c>
      <c r="R12" s="296"/>
      <c r="S12" s="387"/>
      <c r="T12" s="296"/>
      <c r="U12" s="296"/>
      <c r="V12" s="296"/>
      <c r="W12" s="296">
        <v>90000</v>
      </c>
      <c r="X12" s="296">
        <v>890000</v>
      </c>
      <c r="Y12" s="296"/>
      <c r="Z12" s="296"/>
      <c r="AA12" s="296"/>
      <c r="AB12" s="296"/>
      <c r="AC12" s="296"/>
      <c r="AD12" s="296">
        <f>SUM(AE12:AP12)</f>
        <v>980000</v>
      </c>
      <c r="AE12" s="296"/>
      <c r="AF12" s="296"/>
      <c r="AG12" s="296"/>
      <c r="AH12" s="296"/>
      <c r="AI12" s="296"/>
      <c r="AJ12" s="296">
        <v>90000</v>
      </c>
      <c r="AK12" s="296">
        <v>890000</v>
      </c>
      <c r="AL12" s="296"/>
      <c r="AM12" s="296"/>
      <c r="AN12" s="296"/>
      <c r="AO12" s="296"/>
      <c r="AP12" s="296"/>
    </row>
    <row r="13" spans="1:42" ht="13.2" x14ac:dyDescent="0.25">
      <c r="A13" s="286">
        <v>312</v>
      </c>
      <c r="B13" s="297"/>
      <c r="C13" s="388">
        <f>SUM(C12)</f>
        <v>1030000</v>
      </c>
      <c r="D13" s="388">
        <f t="shared" ref="D13:P13" si="16">SUM(D12)</f>
        <v>0</v>
      </c>
      <c r="E13" s="388">
        <f t="shared" si="16"/>
        <v>0</v>
      </c>
      <c r="F13" s="388">
        <f t="shared" si="16"/>
        <v>0</v>
      </c>
      <c r="G13" s="388">
        <f t="shared" si="16"/>
        <v>0</v>
      </c>
      <c r="H13" s="388">
        <f t="shared" si="16"/>
        <v>0</v>
      </c>
      <c r="I13" s="388">
        <f t="shared" si="16"/>
        <v>20000</v>
      </c>
      <c r="J13" s="298">
        <f t="shared" si="16"/>
        <v>120000</v>
      </c>
      <c r="K13" s="298">
        <f t="shared" si="16"/>
        <v>890000</v>
      </c>
      <c r="L13" s="298">
        <f t="shared" si="16"/>
        <v>0</v>
      </c>
      <c r="M13" s="298">
        <f t="shared" si="16"/>
        <v>0</v>
      </c>
      <c r="N13" s="298">
        <f t="shared" si="16"/>
        <v>0</v>
      </c>
      <c r="O13" s="298">
        <f t="shared" si="16"/>
        <v>0</v>
      </c>
      <c r="P13" s="298">
        <f t="shared" si="16"/>
        <v>0</v>
      </c>
      <c r="Q13" s="298">
        <f>SUM(Q12)</f>
        <v>980000</v>
      </c>
      <c r="R13" s="298">
        <f t="shared" ref="R13:AC13" si="17">SUM(R12)</f>
        <v>0</v>
      </c>
      <c r="S13" s="388">
        <f t="shared" si="17"/>
        <v>0</v>
      </c>
      <c r="T13" s="298">
        <f t="shared" si="17"/>
        <v>0</v>
      </c>
      <c r="U13" s="298">
        <f t="shared" si="17"/>
        <v>0</v>
      </c>
      <c r="V13" s="298">
        <f t="shared" si="17"/>
        <v>0</v>
      </c>
      <c r="W13" s="298">
        <f t="shared" si="17"/>
        <v>90000</v>
      </c>
      <c r="X13" s="298">
        <f t="shared" si="17"/>
        <v>890000</v>
      </c>
      <c r="Y13" s="298">
        <f t="shared" si="17"/>
        <v>0</v>
      </c>
      <c r="Z13" s="298">
        <f t="shared" si="17"/>
        <v>0</v>
      </c>
      <c r="AA13" s="298">
        <f t="shared" si="17"/>
        <v>0</v>
      </c>
      <c r="AB13" s="298">
        <f t="shared" si="17"/>
        <v>0</v>
      </c>
      <c r="AC13" s="298">
        <f t="shared" si="17"/>
        <v>0</v>
      </c>
      <c r="AD13" s="298">
        <f>SUM(AD12)</f>
        <v>980000</v>
      </c>
      <c r="AE13" s="298">
        <f t="shared" ref="AE13:AP13" si="18">SUM(AE12)</f>
        <v>0</v>
      </c>
      <c r="AF13" s="298">
        <f t="shared" si="18"/>
        <v>0</v>
      </c>
      <c r="AG13" s="298">
        <f t="shared" si="18"/>
        <v>0</v>
      </c>
      <c r="AH13" s="298">
        <f t="shared" si="18"/>
        <v>0</v>
      </c>
      <c r="AI13" s="298">
        <f t="shared" si="18"/>
        <v>0</v>
      </c>
      <c r="AJ13" s="298">
        <f t="shared" si="18"/>
        <v>90000</v>
      </c>
      <c r="AK13" s="298">
        <f t="shared" si="18"/>
        <v>890000</v>
      </c>
      <c r="AL13" s="298">
        <f t="shared" si="18"/>
        <v>0</v>
      </c>
      <c r="AM13" s="298">
        <f t="shared" si="18"/>
        <v>0</v>
      </c>
      <c r="AN13" s="298">
        <f t="shared" si="18"/>
        <v>0</v>
      </c>
      <c r="AO13" s="298">
        <f t="shared" si="18"/>
        <v>0</v>
      </c>
      <c r="AP13" s="298">
        <f t="shared" si="18"/>
        <v>0</v>
      </c>
    </row>
    <row r="14" spans="1:42" ht="26.4" x14ac:dyDescent="0.25">
      <c r="A14" s="295">
        <v>3132</v>
      </c>
      <c r="B14" s="287" t="s">
        <v>26</v>
      </c>
      <c r="C14" s="387">
        <f>SUM(D14:P14)</f>
        <v>5493749.1200000001</v>
      </c>
      <c r="D14" s="387">
        <v>72000</v>
      </c>
      <c r="E14" s="387">
        <v>160000</v>
      </c>
      <c r="F14" s="387"/>
      <c r="G14" s="387"/>
      <c r="H14" s="387"/>
      <c r="I14" s="387">
        <v>15000</v>
      </c>
      <c r="J14" s="296">
        <v>151813.12</v>
      </c>
      <c r="K14" s="296">
        <v>5094936</v>
      </c>
      <c r="L14" s="296"/>
      <c r="M14" s="296"/>
      <c r="N14" s="296"/>
      <c r="O14" s="296"/>
      <c r="P14" s="296"/>
      <c r="Q14" s="296">
        <f>SUM(R14:AC14)</f>
        <v>5523796</v>
      </c>
      <c r="R14" s="296">
        <v>72000</v>
      </c>
      <c r="S14" s="387">
        <v>160000</v>
      </c>
      <c r="T14" s="296"/>
      <c r="U14" s="296"/>
      <c r="V14" s="296"/>
      <c r="W14" s="296">
        <v>265000</v>
      </c>
      <c r="X14" s="296">
        <v>5026796</v>
      </c>
      <c r="Y14" s="296"/>
      <c r="Z14" s="296"/>
      <c r="AA14" s="296"/>
      <c r="AB14" s="296"/>
      <c r="AC14" s="296"/>
      <c r="AD14" s="296">
        <f>SUM(AE14:AP14)</f>
        <v>5552315</v>
      </c>
      <c r="AE14" s="296">
        <v>110000</v>
      </c>
      <c r="AF14" s="296">
        <v>160000</v>
      </c>
      <c r="AG14" s="296"/>
      <c r="AH14" s="296"/>
      <c r="AI14" s="296"/>
      <c r="AJ14" s="296">
        <v>125000</v>
      </c>
      <c r="AK14" s="296">
        <v>5157315</v>
      </c>
      <c r="AL14" s="296"/>
      <c r="AM14" s="296"/>
      <c r="AN14" s="296"/>
      <c r="AO14" s="296"/>
      <c r="AP14" s="296"/>
    </row>
    <row r="15" spans="1:42" ht="26.4" x14ac:dyDescent="0.25">
      <c r="A15" s="295">
        <v>3133</v>
      </c>
      <c r="B15" s="287" t="s">
        <v>27</v>
      </c>
      <c r="C15" s="387">
        <f>SUM(D15:P15)</f>
        <v>0</v>
      </c>
      <c r="D15" s="387"/>
      <c r="E15" s="387"/>
      <c r="F15" s="387"/>
      <c r="G15" s="387"/>
      <c r="H15" s="387"/>
      <c r="I15" s="387"/>
      <c r="J15" s="296"/>
      <c r="K15" s="296"/>
      <c r="L15" s="296"/>
      <c r="M15" s="296"/>
      <c r="N15" s="296"/>
      <c r="O15" s="296"/>
      <c r="P15" s="296"/>
      <c r="Q15" s="296">
        <f>SUM(R15:AC15)</f>
        <v>0</v>
      </c>
      <c r="R15" s="296">
        <v>0</v>
      </c>
      <c r="S15" s="387"/>
      <c r="T15" s="296"/>
      <c r="U15" s="296"/>
      <c r="V15" s="296"/>
      <c r="W15" s="296">
        <v>0</v>
      </c>
      <c r="X15" s="296">
        <v>0</v>
      </c>
      <c r="Y15" s="296"/>
      <c r="Z15" s="296"/>
      <c r="AA15" s="296"/>
      <c r="AB15" s="296"/>
      <c r="AC15" s="296"/>
      <c r="AD15" s="296">
        <f>SUM(AE15:AP15)</f>
        <v>0</v>
      </c>
      <c r="AE15" s="296"/>
      <c r="AF15" s="296">
        <v>0</v>
      </c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</row>
    <row r="16" spans="1:42" ht="13.2" x14ac:dyDescent="0.25">
      <c r="A16" s="286">
        <v>313</v>
      </c>
      <c r="B16" s="297"/>
      <c r="C16" s="388">
        <f t="shared" ref="C16:AP16" si="19">SUM(C14:C15)</f>
        <v>5493749.1200000001</v>
      </c>
      <c r="D16" s="388">
        <f t="shared" si="19"/>
        <v>72000</v>
      </c>
      <c r="E16" s="388">
        <f t="shared" si="19"/>
        <v>160000</v>
      </c>
      <c r="F16" s="388">
        <f t="shared" si="19"/>
        <v>0</v>
      </c>
      <c r="G16" s="388">
        <f t="shared" si="19"/>
        <v>0</v>
      </c>
      <c r="H16" s="388">
        <f t="shared" si="19"/>
        <v>0</v>
      </c>
      <c r="I16" s="388">
        <f t="shared" si="19"/>
        <v>15000</v>
      </c>
      <c r="J16" s="298">
        <f t="shared" si="19"/>
        <v>151813.12</v>
      </c>
      <c r="K16" s="298">
        <f t="shared" si="19"/>
        <v>5094936</v>
      </c>
      <c r="L16" s="298">
        <f t="shared" si="19"/>
        <v>0</v>
      </c>
      <c r="M16" s="298">
        <f t="shared" si="19"/>
        <v>0</v>
      </c>
      <c r="N16" s="298">
        <f t="shared" si="19"/>
        <v>0</v>
      </c>
      <c r="O16" s="298">
        <f t="shared" si="19"/>
        <v>0</v>
      </c>
      <c r="P16" s="298">
        <f t="shared" si="19"/>
        <v>0</v>
      </c>
      <c r="Q16" s="298">
        <f t="shared" si="19"/>
        <v>5523796</v>
      </c>
      <c r="R16" s="298">
        <f t="shared" si="19"/>
        <v>72000</v>
      </c>
      <c r="S16" s="388">
        <f t="shared" si="19"/>
        <v>160000</v>
      </c>
      <c r="T16" s="298">
        <f t="shared" si="19"/>
        <v>0</v>
      </c>
      <c r="U16" s="298">
        <f t="shared" si="19"/>
        <v>0</v>
      </c>
      <c r="V16" s="298">
        <f t="shared" si="19"/>
        <v>0</v>
      </c>
      <c r="W16" s="298">
        <f t="shared" si="19"/>
        <v>265000</v>
      </c>
      <c r="X16" s="298">
        <f t="shared" si="19"/>
        <v>5026796</v>
      </c>
      <c r="Y16" s="298">
        <f t="shared" si="19"/>
        <v>0</v>
      </c>
      <c r="Z16" s="298">
        <f t="shared" si="19"/>
        <v>0</v>
      </c>
      <c r="AA16" s="298">
        <f t="shared" si="19"/>
        <v>0</v>
      </c>
      <c r="AB16" s="298">
        <f t="shared" si="19"/>
        <v>0</v>
      </c>
      <c r="AC16" s="298">
        <f t="shared" si="19"/>
        <v>0</v>
      </c>
      <c r="AD16" s="298">
        <f t="shared" si="19"/>
        <v>5552315</v>
      </c>
      <c r="AE16" s="298">
        <f t="shared" si="19"/>
        <v>110000</v>
      </c>
      <c r="AF16" s="298">
        <f t="shared" si="19"/>
        <v>160000</v>
      </c>
      <c r="AG16" s="298">
        <f t="shared" si="19"/>
        <v>0</v>
      </c>
      <c r="AH16" s="298">
        <f t="shared" si="19"/>
        <v>0</v>
      </c>
      <c r="AI16" s="298">
        <f t="shared" si="19"/>
        <v>0</v>
      </c>
      <c r="AJ16" s="298">
        <f t="shared" si="19"/>
        <v>125000</v>
      </c>
      <c r="AK16" s="298">
        <f t="shared" si="19"/>
        <v>5157315</v>
      </c>
      <c r="AL16" s="298">
        <f t="shared" si="19"/>
        <v>0</v>
      </c>
      <c r="AM16" s="298">
        <f t="shared" si="19"/>
        <v>0</v>
      </c>
      <c r="AN16" s="298">
        <f t="shared" si="19"/>
        <v>0</v>
      </c>
      <c r="AO16" s="298">
        <f t="shared" si="19"/>
        <v>0</v>
      </c>
      <c r="AP16" s="298">
        <f t="shared" si="19"/>
        <v>0</v>
      </c>
    </row>
    <row r="17" spans="1:42" s="269" customFormat="1" ht="13.2" x14ac:dyDescent="0.25">
      <c r="A17" s="295">
        <v>3211</v>
      </c>
      <c r="B17" s="287" t="s">
        <v>28</v>
      </c>
      <c r="C17" s="387">
        <f>SUM(D17:P17)</f>
        <v>39500</v>
      </c>
      <c r="D17" s="387"/>
      <c r="E17" s="387"/>
      <c r="F17" s="387"/>
      <c r="G17" s="387"/>
      <c r="H17" s="387"/>
      <c r="I17" s="387">
        <v>5000</v>
      </c>
      <c r="J17" s="296">
        <v>0</v>
      </c>
      <c r="K17" s="296">
        <v>34500</v>
      </c>
      <c r="L17" s="296"/>
      <c r="M17" s="296"/>
      <c r="N17" s="296"/>
      <c r="O17" s="296"/>
      <c r="P17" s="296"/>
      <c r="Q17" s="296">
        <f>SUM(R17:AC17)</f>
        <v>59500</v>
      </c>
      <c r="R17" s="296"/>
      <c r="S17" s="387"/>
      <c r="T17" s="296"/>
      <c r="U17" s="296"/>
      <c r="V17" s="296"/>
      <c r="W17" s="296">
        <v>35000</v>
      </c>
      <c r="X17" s="296">
        <v>24500</v>
      </c>
      <c r="Y17" s="296"/>
      <c r="Z17" s="296"/>
      <c r="AA17" s="296"/>
      <c r="AB17" s="296"/>
      <c r="AC17" s="296"/>
      <c r="AD17" s="296">
        <f>SUM(AE17:AP17)</f>
        <v>59500</v>
      </c>
      <c r="AE17" s="296"/>
      <c r="AF17" s="296"/>
      <c r="AG17" s="296"/>
      <c r="AH17" s="296"/>
      <c r="AI17" s="296"/>
      <c r="AJ17" s="296">
        <v>35000</v>
      </c>
      <c r="AK17" s="296">
        <v>24500</v>
      </c>
      <c r="AL17" s="296"/>
      <c r="AM17" s="296"/>
      <c r="AN17" s="296"/>
      <c r="AO17" s="296"/>
      <c r="AP17" s="296"/>
    </row>
    <row r="18" spans="1:42" s="269" customFormat="1" ht="26.4" x14ac:dyDescent="0.25">
      <c r="A18" s="295">
        <v>3212</v>
      </c>
      <c r="B18" s="287" t="s">
        <v>29</v>
      </c>
      <c r="C18" s="387">
        <f>SUM(D18:P18)</f>
        <v>1129736</v>
      </c>
      <c r="D18" s="387">
        <v>100000</v>
      </c>
      <c r="E18" s="387">
        <v>200000</v>
      </c>
      <c r="F18" s="387"/>
      <c r="G18" s="387"/>
      <c r="H18" s="387">
        <v>320000</v>
      </c>
      <c r="I18" s="387">
        <v>25000</v>
      </c>
      <c r="J18" s="296"/>
      <c r="K18" s="296">
        <v>484736</v>
      </c>
      <c r="L18" s="296"/>
      <c r="M18" s="296"/>
      <c r="N18" s="296"/>
      <c r="O18" s="296"/>
      <c r="P18" s="296"/>
      <c r="Q18" s="296">
        <f>SUM(R18:AC18)</f>
        <v>1029736</v>
      </c>
      <c r="R18" s="296"/>
      <c r="S18" s="387">
        <v>200000</v>
      </c>
      <c r="T18" s="296"/>
      <c r="U18" s="296"/>
      <c r="V18" s="296"/>
      <c r="W18" s="296">
        <v>55000</v>
      </c>
      <c r="X18" s="296">
        <v>774736</v>
      </c>
      <c r="Y18" s="296"/>
      <c r="Z18" s="296"/>
      <c r="AA18" s="296"/>
      <c r="AB18" s="296"/>
      <c r="AC18" s="296"/>
      <c r="AD18" s="296">
        <f>SUM(AE18:AP18)</f>
        <v>1029736</v>
      </c>
      <c r="AE18" s="296">
        <v>300000</v>
      </c>
      <c r="AF18" s="296">
        <v>200000</v>
      </c>
      <c r="AG18" s="296"/>
      <c r="AH18" s="296"/>
      <c r="AI18" s="296"/>
      <c r="AJ18" s="296">
        <v>55000</v>
      </c>
      <c r="AK18" s="296">
        <v>474736</v>
      </c>
      <c r="AL18" s="296"/>
      <c r="AM18" s="296"/>
      <c r="AN18" s="296"/>
      <c r="AO18" s="296"/>
      <c r="AP18" s="296"/>
    </row>
    <row r="19" spans="1:42" s="269" customFormat="1" ht="13.2" x14ac:dyDescent="0.25">
      <c r="A19" s="295">
        <v>3213</v>
      </c>
      <c r="B19" s="287" t="s">
        <v>30</v>
      </c>
      <c r="C19" s="387">
        <f>SUM(D19:P19)</f>
        <v>98500</v>
      </c>
      <c r="D19" s="387"/>
      <c r="E19" s="387"/>
      <c r="F19" s="387"/>
      <c r="G19" s="387"/>
      <c r="H19" s="387"/>
      <c r="I19" s="387">
        <v>10000</v>
      </c>
      <c r="J19" s="296"/>
      <c r="K19" s="296">
        <v>88500</v>
      </c>
      <c r="L19" s="296"/>
      <c r="M19" s="296"/>
      <c r="N19" s="296"/>
      <c r="O19" s="296"/>
      <c r="P19" s="296"/>
      <c r="Q19" s="296">
        <f>SUM(R19:AC19)</f>
        <v>118500</v>
      </c>
      <c r="R19" s="296"/>
      <c r="S19" s="387"/>
      <c r="T19" s="296"/>
      <c r="U19" s="296"/>
      <c r="V19" s="296"/>
      <c r="W19" s="296">
        <v>80000</v>
      </c>
      <c r="X19" s="296">
        <v>38500</v>
      </c>
      <c r="Y19" s="296"/>
      <c r="Z19" s="296"/>
      <c r="AA19" s="296"/>
      <c r="AB19" s="296"/>
      <c r="AC19" s="296"/>
      <c r="AD19" s="296">
        <f>SUM(AE19:AP19)</f>
        <v>118500</v>
      </c>
      <c r="AE19" s="296"/>
      <c r="AF19" s="296"/>
      <c r="AG19" s="296"/>
      <c r="AH19" s="296"/>
      <c r="AI19" s="296"/>
      <c r="AJ19" s="296">
        <v>80000</v>
      </c>
      <c r="AK19" s="296">
        <v>38500</v>
      </c>
      <c r="AL19" s="296"/>
      <c r="AM19" s="296"/>
      <c r="AN19" s="296"/>
      <c r="AO19" s="296"/>
      <c r="AP19" s="296"/>
    </row>
    <row r="20" spans="1:42" s="269" customFormat="1" ht="26.4" x14ac:dyDescent="0.25">
      <c r="A20" s="385">
        <v>3214</v>
      </c>
      <c r="B20" s="390" t="s">
        <v>31</v>
      </c>
      <c r="C20" s="387">
        <f>SUM(D20:P20)</f>
        <v>12000</v>
      </c>
      <c r="D20" s="387"/>
      <c r="E20" s="387"/>
      <c r="F20" s="387"/>
      <c r="G20" s="387"/>
      <c r="H20" s="387"/>
      <c r="I20" s="387">
        <v>12000</v>
      </c>
      <c r="J20" s="296"/>
      <c r="K20" s="296"/>
      <c r="L20" s="296"/>
      <c r="M20" s="296"/>
      <c r="N20" s="296"/>
      <c r="O20" s="296"/>
      <c r="P20" s="296"/>
      <c r="Q20" s="296">
        <f>SUM(R20:AC20)</f>
        <v>12000</v>
      </c>
      <c r="R20" s="296"/>
      <c r="S20" s="387"/>
      <c r="T20" s="296"/>
      <c r="U20" s="296"/>
      <c r="V20" s="296"/>
      <c r="W20" s="296">
        <v>12000</v>
      </c>
      <c r="X20" s="296">
        <v>0</v>
      </c>
      <c r="Y20" s="296"/>
      <c r="Z20" s="296"/>
      <c r="AA20" s="296"/>
      <c r="AB20" s="296"/>
      <c r="AC20" s="296"/>
      <c r="AD20" s="296">
        <f>SUM(AE20:AP20)</f>
        <v>12000</v>
      </c>
      <c r="AE20" s="296"/>
      <c r="AF20" s="296"/>
      <c r="AG20" s="296"/>
      <c r="AH20" s="296"/>
      <c r="AI20" s="296"/>
      <c r="AJ20" s="296">
        <v>12000</v>
      </c>
      <c r="AK20" s="296"/>
      <c r="AL20" s="296"/>
      <c r="AM20" s="296"/>
      <c r="AN20" s="296"/>
      <c r="AO20" s="296"/>
      <c r="AP20" s="296"/>
    </row>
    <row r="21" spans="1:42" s="269" customFormat="1" ht="13.2" x14ac:dyDescent="0.25">
      <c r="A21" s="392">
        <v>321</v>
      </c>
      <c r="B21" s="393"/>
      <c r="C21" s="388">
        <f>SUM(C17:C20)</f>
        <v>1279736</v>
      </c>
      <c r="D21" s="388">
        <f t="shared" ref="D21:P21" si="20">SUM(D17:D20)</f>
        <v>100000</v>
      </c>
      <c r="E21" s="388">
        <f t="shared" si="20"/>
        <v>200000</v>
      </c>
      <c r="F21" s="388">
        <f t="shared" si="20"/>
        <v>0</v>
      </c>
      <c r="G21" s="388">
        <f t="shared" si="20"/>
        <v>0</v>
      </c>
      <c r="H21" s="388">
        <f t="shared" si="20"/>
        <v>320000</v>
      </c>
      <c r="I21" s="388">
        <f t="shared" si="20"/>
        <v>52000</v>
      </c>
      <c r="J21" s="298">
        <f t="shared" si="20"/>
        <v>0</v>
      </c>
      <c r="K21" s="298">
        <f t="shared" si="20"/>
        <v>607736</v>
      </c>
      <c r="L21" s="298">
        <f t="shared" si="20"/>
        <v>0</v>
      </c>
      <c r="M21" s="298">
        <f t="shared" si="20"/>
        <v>0</v>
      </c>
      <c r="N21" s="298">
        <f t="shared" si="20"/>
        <v>0</v>
      </c>
      <c r="O21" s="298">
        <f t="shared" si="20"/>
        <v>0</v>
      </c>
      <c r="P21" s="298">
        <f t="shared" si="20"/>
        <v>0</v>
      </c>
      <c r="Q21" s="298">
        <f>SUM(Q17:Q20)</f>
        <v>1219736</v>
      </c>
      <c r="R21" s="298">
        <f t="shared" ref="R21:AC21" si="21">SUM(R17:R20)</f>
        <v>0</v>
      </c>
      <c r="S21" s="388">
        <f t="shared" si="21"/>
        <v>200000</v>
      </c>
      <c r="T21" s="298">
        <f t="shared" si="21"/>
        <v>0</v>
      </c>
      <c r="U21" s="298">
        <f t="shared" si="21"/>
        <v>0</v>
      </c>
      <c r="V21" s="298">
        <f t="shared" si="21"/>
        <v>0</v>
      </c>
      <c r="W21" s="298">
        <f t="shared" si="21"/>
        <v>182000</v>
      </c>
      <c r="X21" s="298">
        <f t="shared" si="21"/>
        <v>837736</v>
      </c>
      <c r="Y21" s="298">
        <f t="shared" si="21"/>
        <v>0</v>
      </c>
      <c r="Z21" s="298">
        <f t="shared" si="21"/>
        <v>0</v>
      </c>
      <c r="AA21" s="298">
        <f t="shared" si="21"/>
        <v>0</v>
      </c>
      <c r="AB21" s="298">
        <f t="shared" si="21"/>
        <v>0</v>
      </c>
      <c r="AC21" s="298">
        <f t="shared" si="21"/>
        <v>0</v>
      </c>
      <c r="AD21" s="298">
        <f>SUM(AD17:AD20)</f>
        <v>1219736</v>
      </c>
      <c r="AE21" s="298">
        <f t="shared" ref="AE21:AP21" si="22">SUM(AE17:AE20)</f>
        <v>300000</v>
      </c>
      <c r="AF21" s="298">
        <f t="shared" si="22"/>
        <v>200000</v>
      </c>
      <c r="AG21" s="298">
        <f t="shared" si="22"/>
        <v>0</v>
      </c>
      <c r="AH21" s="298">
        <f t="shared" si="22"/>
        <v>0</v>
      </c>
      <c r="AI21" s="298">
        <f t="shared" si="22"/>
        <v>0</v>
      </c>
      <c r="AJ21" s="298">
        <f t="shared" si="22"/>
        <v>182000</v>
      </c>
      <c r="AK21" s="298">
        <f t="shared" si="22"/>
        <v>537736</v>
      </c>
      <c r="AL21" s="298">
        <f t="shared" si="22"/>
        <v>0</v>
      </c>
      <c r="AM21" s="298">
        <f t="shared" si="22"/>
        <v>0</v>
      </c>
      <c r="AN21" s="298">
        <f t="shared" si="22"/>
        <v>0</v>
      </c>
      <c r="AO21" s="298">
        <f t="shared" si="22"/>
        <v>0</v>
      </c>
      <c r="AP21" s="298">
        <f t="shared" si="22"/>
        <v>0</v>
      </c>
    </row>
    <row r="22" spans="1:42" ht="26.4" x14ac:dyDescent="0.25">
      <c r="A22" s="295">
        <v>3221</v>
      </c>
      <c r="B22" s="287" t="s">
        <v>32</v>
      </c>
      <c r="C22" s="387">
        <f t="shared" ref="C22:C27" si="23">SUM(D22:P22)</f>
        <v>274000</v>
      </c>
      <c r="D22" s="387"/>
      <c r="E22" s="387"/>
      <c r="F22" s="387"/>
      <c r="G22" s="387"/>
      <c r="H22" s="387"/>
      <c r="I22" s="387">
        <v>27758</v>
      </c>
      <c r="J22" s="296">
        <v>63000</v>
      </c>
      <c r="K22" s="296">
        <v>183242</v>
      </c>
      <c r="L22" s="296"/>
      <c r="M22" s="296"/>
      <c r="N22" s="296"/>
      <c r="O22" s="296"/>
      <c r="P22" s="296"/>
      <c r="Q22" s="296">
        <f t="shared" ref="Q22:Q27" si="24">SUM(R22:AC22)</f>
        <v>222000</v>
      </c>
      <c r="R22" s="296"/>
      <c r="S22" s="387"/>
      <c r="T22" s="296"/>
      <c r="U22" s="296"/>
      <c r="V22" s="296"/>
      <c r="W22" s="296">
        <v>27758</v>
      </c>
      <c r="X22" s="296">
        <v>194242</v>
      </c>
      <c r="Y22" s="296"/>
      <c r="Z22" s="296"/>
      <c r="AA22" s="296"/>
      <c r="AB22" s="296"/>
      <c r="AC22" s="296"/>
      <c r="AD22" s="296">
        <f t="shared" ref="AD22:AD27" si="25">SUM(AE22:AP22)</f>
        <v>222000</v>
      </c>
      <c r="AE22" s="296"/>
      <c r="AF22" s="296"/>
      <c r="AG22" s="296"/>
      <c r="AH22" s="296"/>
      <c r="AI22" s="296"/>
      <c r="AJ22" s="296">
        <v>27758</v>
      </c>
      <c r="AK22" s="296">
        <v>194242</v>
      </c>
      <c r="AL22" s="296"/>
      <c r="AM22" s="296"/>
      <c r="AN22" s="296"/>
      <c r="AO22" s="296"/>
      <c r="AP22" s="296"/>
    </row>
    <row r="23" spans="1:42" ht="13.2" x14ac:dyDescent="0.25">
      <c r="A23" s="295">
        <v>3222</v>
      </c>
      <c r="B23" s="287" t="s">
        <v>33</v>
      </c>
      <c r="C23" s="387">
        <f t="shared" si="23"/>
        <v>775000</v>
      </c>
      <c r="D23" s="387"/>
      <c r="E23" s="387"/>
      <c r="F23" s="387"/>
      <c r="G23" s="387"/>
      <c r="H23" s="387"/>
      <c r="I23" s="387">
        <v>17000</v>
      </c>
      <c r="J23" s="296"/>
      <c r="K23" s="296">
        <v>747000</v>
      </c>
      <c r="L23" s="296">
        <v>11000</v>
      </c>
      <c r="M23" s="296"/>
      <c r="N23" s="296"/>
      <c r="O23" s="296"/>
      <c r="P23" s="296"/>
      <c r="Q23" s="296">
        <f t="shared" si="24"/>
        <v>604000</v>
      </c>
      <c r="R23" s="296"/>
      <c r="S23" s="387"/>
      <c r="T23" s="296"/>
      <c r="U23" s="296"/>
      <c r="V23" s="296"/>
      <c r="W23" s="296">
        <v>97000</v>
      </c>
      <c r="X23" s="296">
        <v>507000</v>
      </c>
      <c r="Y23" s="296"/>
      <c r="Z23" s="296"/>
      <c r="AA23" s="296"/>
      <c r="AB23" s="296"/>
      <c r="AC23" s="296"/>
      <c r="AD23" s="296">
        <f t="shared" si="25"/>
        <v>604000</v>
      </c>
      <c r="AE23" s="296"/>
      <c r="AF23" s="296"/>
      <c r="AG23" s="296"/>
      <c r="AH23" s="296"/>
      <c r="AI23" s="296"/>
      <c r="AJ23" s="296">
        <v>97000</v>
      </c>
      <c r="AK23" s="296">
        <v>507000</v>
      </c>
      <c r="AL23" s="296"/>
      <c r="AM23" s="296"/>
      <c r="AN23" s="296"/>
      <c r="AO23" s="296"/>
      <c r="AP23" s="296"/>
    </row>
    <row r="24" spans="1:42" s="269" customFormat="1" ht="13.2" x14ac:dyDescent="0.25">
      <c r="A24" s="295">
        <v>3223</v>
      </c>
      <c r="B24" s="287" t="s">
        <v>34</v>
      </c>
      <c r="C24" s="387">
        <f t="shared" si="23"/>
        <v>1812600</v>
      </c>
      <c r="D24" s="387">
        <v>230000</v>
      </c>
      <c r="E24" s="387">
        <v>200000</v>
      </c>
      <c r="F24" s="387"/>
      <c r="G24" s="387"/>
      <c r="H24" s="387">
        <v>300000</v>
      </c>
      <c r="I24" s="387">
        <v>11000</v>
      </c>
      <c r="J24" s="296"/>
      <c r="K24" s="296">
        <v>1071600</v>
      </c>
      <c r="L24" s="296"/>
      <c r="M24" s="296"/>
      <c r="N24" s="296"/>
      <c r="O24" s="296"/>
      <c r="P24" s="296"/>
      <c r="Q24" s="296">
        <f t="shared" si="24"/>
        <v>1842600</v>
      </c>
      <c r="R24" s="296">
        <v>69000</v>
      </c>
      <c r="S24" s="387">
        <v>200000</v>
      </c>
      <c r="T24" s="296"/>
      <c r="U24" s="296"/>
      <c r="V24" s="296"/>
      <c r="W24" s="296">
        <v>581000</v>
      </c>
      <c r="X24" s="296">
        <v>992600</v>
      </c>
      <c r="Y24" s="296"/>
      <c r="Z24" s="296"/>
      <c r="AA24" s="296"/>
      <c r="AB24" s="296"/>
      <c r="AC24" s="296"/>
      <c r="AD24" s="296">
        <f t="shared" si="25"/>
        <v>1842600</v>
      </c>
      <c r="AE24" s="296">
        <v>350000</v>
      </c>
      <c r="AF24" s="296">
        <v>200000</v>
      </c>
      <c r="AG24" s="296"/>
      <c r="AH24" s="296"/>
      <c r="AI24" s="296"/>
      <c r="AJ24" s="296">
        <v>481000</v>
      </c>
      <c r="AK24" s="296">
        <v>811600</v>
      </c>
      <c r="AL24" s="296"/>
      <c r="AM24" s="296"/>
      <c r="AN24" s="296"/>
      <c r="AO24" s="296"/>
      <c r="AP24" s="296"/>
    </row>
    <row r="25" spans="1:42" s="269" customFormat="1" ht="26.4" x14ac:dyDescent="0.25">
      <c r="A25" s="295">
        <v>3224</v>
      </c>
      <c r="B25" s="287" t="s">
        <v>35</v>
      </c>
      <c r="C25" s="387">
        <f t="shared" si="23"/>
        <v>0</v>
      </c>
      <c r="D25" s="387"/>
      <c r="E25" s="387"/>
      <c r="F25" s="387"/>
      <c r="G25" s="387"/>
      <c r="H25" s="387"/>
      <c r="I25" s="387"/>
      <c r="J25" s="296"/>
      <c r="K25" s="296"/>
      <c r="L25" s="296"/>
      <c r="M25" s="296"/>
      <c r="N25" s="296"/>
      <c r="O25" s="296"/>
      <c r="P25" s="296"/>
      <c r="Q25" s="296">
        <f t="shared" si="24"/>
        <v>0</v>
      </c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>
        <f t="shared" si="25"/>
        <v>0</v>
      </c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</row>
    <row r="26" spans="1:42" s="269" customFormat="1" ht="13.2" x14ac:dyDescent="0.25">
      <c r="A26" s="295">
        <v>3225</v>
      </c>
      <c r="B26" s="287" t="s">
        <v>36</v>
      </c>
      <c r="C26" s="387">
        <f t="shared" si="23"/>
        <v>45000</v>
      </c>
      <c r="D26" s="387">
        <v>0</v>
      </c>
      <c r="E26" s="387">
        <v>0</v>
      </c>
      <c r="F26" s="387"/>
      <c r="G26" s="387"/>
      <c r="H26" s="387"/>
      <c r="I26" s="445">
        <v>45000</v>
      </c>
      <c r="J26" s="296"/>
      <c r="K26" s="296"/>
      <c r="L26" s="296"/>
      <c r="M26" s="296"/>
      <c r="N26" s="296"/>
      <c r="O26" s="296"/>
      <c r="P26" s="296"/>
      <c r="Q26" s="296">
        <f t="shared" si="24"/>
        <v>0</v>
      </c>
      <c r="R26" s="296"/>
      <c r="S26" s="296"/>
      <c r="T26" s="296"/>
      <c r="U26" s="296"/>
      <c r="V26" s="296"/>
      <c r="W26" s="296">
        <v>0</v>
      </c>
      <c r="X26" s="296"/>
      <c r="Y26" s="296"/>
      <c r="Z26" s="296"/>
      <c r="AA26" s="296"/>
      <c r="AB26" s="296"/>
      <c r="AC26" s="296"/>
      <c r="AD26" s="296">
        <f t="shared" si="25"/>
        <v>0</v>
      </c>
      <c r="AE26" s="296"/>
      <c r="AF26" s="296"/>
      <c r="AG26" s="296"/>
      <c r="AH26" s="296"/>
      <c r="AI26" s="296"/>
      <c r="AJ26" s="296">
        <v>0</v>
      </c>
      <c r="AK26" s="296"/>
      <c r="AL26" s="296"/>
      <c r="AM26" s="296"/>
      <c r="AN26" s="296"/>
      <c r="AO26" s="296"/>
      <c r="AP26" s="296"/>
    </row>
    <row r="27" spans="1:42" s="269" customFormat="1" ht="26.4" x14ac:dyDescent="0.25">
      <c r="A27" s="385">
        <v>3227</v>
      </c>
      <c r="B27" s="390" t="s">
        <v>37</v>
      </c>
      <c r="C27" s="387">
        <f t="shared" si="23"/>
        <v>700000</v>
      </c>
      <c r="D27" s="387">
        <v>50000</v>
      </c>
      <c r="E27" s="387"/>
      <c r="F27" s="387"/>
      <c r="G27" s="387"/>
      <c r="H27" s="387"/>
      <c r="I27" s="445">
        <v>25000</v>
      </c>
      <c r="J27" s="296">
        <v>75000</v>
      </c>
      <c r="K27" s="445">
        <v>130000</v>
      </c>
      <c r="L27" s="296">
        <v>420000</v>
      </c>
      <c r="M27" s="296"/>
      <c r="N27" s="296"/>
      <c r="O27" s="296"/>
      <c r="P27" s="296"/>
      <c r="Q27" s="296">
        <f t="shared" si="24"/>
        <v>0</v>
      </c>
      <c r="R27" s="296"/>
      <c r="S27" s="296"/>
      <c r="T27" s="296"/>
      <c r="U27" s="296"/>
      <c r="V27" s="296"/>
      <c r="W27" s="296">
        <v>0</v>
      </c>
      <c r="X27" s="296">
        <v>0</v>
      </c>
      <c r="Y27" s="296"/>
      <c r="Z27" s="296"/>
      <c r="AA27" s="296"/>
      <c r="AB27" s="296"/>
      <c r="AC27" s="296"/>
      <c r="AD27" s="296">
        <f t="shared" si="25"/>
        <v>0</v>
      </c>
      <c r="AE27" s="296"/>
      <c r="AF27" s="296"/>
      <c r="AG27" s="296"/>
      <c r="AH27" s="296"/>
      <c r="AI27" s="296"/>
      <c r="AJ27" s="296">
        <v>0</v>
      </c>
      <c r="AK27" s="296">
        <v>0</v>
      </c>
      <c r="AL27" s="296"/>
      <c r="AM27" s="296"/>
      <c r="AN27" s="296"/>
      <c r="AO27" s="296"/>
      <c r="AP27" s="296"/>
    </row>
    <row r="28" spans="1:42" s="269" customFormat="1" ht="13.2" x14ac:dyDescent="0.25">
      <c r="A28" s="286">
        <v>322</v>
      </c>
      <c r="B28" s="297"/>
      <c r="C28" s="298">
        <f>SUM(C22:C27)</f>
        <v>3606600</v>
      </c>
      <c r="D28" s="298">
        <f t="shared" ref="D28:P28" si="26">SUM(D22:D27)</f>
        <v>280000</v>
      </c>
      <c r="E28" s="298">
        <f t="shared" si="26"/>
        <v>200000</v>
      </c>
      <c r="F28" s="298">
        <f t="shared" si="26"/>
        <v>0</v>
      </c>
      <c r="G28" s="298">
        <f t="shared" si="26"/>
        <v>0</v>
      </c>
      <c r="H28" s="298">
        <f t="shared" si="26"/>
        <v>300000</v>
      </c>
      <c r="I28" s="388">
        <f t="shared" si="26"/>
        <v>125758</v>
      </c>
      <c r="J28" s="298">
        <f t="shared" si="26"/>
        <v>138000</v>
      </c>
      <c r="K28" s="298">
        <f t="shared" si="26"/>
        <v>2131842</v>
      </c>
      <c r="L28" s="298">
        <f t="shared" si="26"/>
        <v>431000</v>
      </c>
      <c r="M28" s="298">
        <f t="shared" si="26"/>
        <v>0</v>
      </c>
      <c r="N28" s="298">
        <f t="shared" si="26"/>
        <v>0</v>
      </c>
      <c r="O28" s="298">
        <f t="shared" si="26"/>
        <v>0</v>
      </c>
      <c r="P28" s="298">
        <f t="shared" si="26"/>
        <v>0</v>
      </c>
      <c r="Q28" s="298">
        <f>SUM(Q22:Q27)</f>
        <v>2668600</v>
      </c>
      <c r="R28" s="298">
        <f t="shared" ref="R28:AC28" si="27">SUM(R22:R27)</f>
        <v>69000</v>
      </c>
      <c r="S28" s="298">
        <f t="shared" si="27"/>
        <v>200000</v>
      </c>
      <c r="T28" s="298">
        <f t="shared" si="27"/>
        <v>0</v>
      </c>
      <c r="U28" s="298">
        <f t="shared" si="27"/>
        <v>0</v>
      </c>
      <c r="V28" s="298">
        <f t="shared" si="27"/>
        <v>0</v>
      </c>
      <c r="W28" s="298">
        <f t="shared" si="27"/>
        <v>705758</v>
      </c>
      <c r="X28" s="298">
        <f t="shared" si="27"/>
        <v>1693842</v>
      </c>
      <c r="Y28" s="298">
        <f t="shared" si="27"/>
        <v>0</v>
      </c>
      <c r="Z28" s="298">
        <f t="shared" si="27"/>
        <v>0</v>
      </c>
      <c r="AA28" s="298">
        <f t="shared" si="27"/>
        <v>0</v>
      </c>
      <c r="AB28" s="298">
        <f t="shared" si="27"/>
        <v>0</v>
      </c>
      <c r="AC28" s="298">
        <f t="shared" si="27"/>
        <v>0</v>
      </c>
      <c r="AD28" s="298">
        <f>SUM(AD22:AD27)</f>
        <v>2668600</v>
      </c>
      <c r="AE28" s="298">
        <f t="shared" ref="AE28:AP28" si="28">SUM(AE22:AE27)</f>
        <v>350000</v>
      </c>
      <c r="AF28" s="298">
        <f t="shared" si="28"/>
        <v>200000</v>
      </c>
      <c r="AG28" s="298">
        <f t="shared" si="28"/>
        <v>0</v>
      </c>
      <c r="AH28" s="298">
        <f t="shared" si="28"/>
        <v>0</v>
      </c>
      <c r="AI28" s="298">
        <f t="shared" si="28"/>
        <v>0</v>
      </c>
      <c r="AJ28" s="298">
        <f t="shared" si="28"/>
        <v>605758</v>
      </c>
      <c r="AK28" s="298">
        <f t="shared" si="28"/>
        <v>1512842</v>
      </c>
      <c r="AL28" s="298">
        <f t="shared" si="28"/>
        <v>0</v>
      </c>
      <c r="AM28" s="298">
        <f t="shared" si="28"/>
        <v>0</v>
      </c>
      <c r="AN28" s="298">
        <f t="shared" si="28"/>
        <v>0</v>
      </c>
      <c r="AO28" s="298">
        <f t="shared" si="28"/>
        <v>0</v>
      </c>
      <c r="AP28" s="298">
        <f t="shared" si="28"/>
        <v>0</v>
      </c>
    </row>
    <row r="29" spans="1:42" s="269" customFormat="1" ht="13.2" x14ac:dyDescent="0.25">
      <c r="A29" s="295">
        <v>3231</v>
      </c>
      <c r="B29" s="287" t="s">
        <v>38</v>
      </c>
      <c r="C29" s="296">
        <f t="shared" ref="C29:C37" si="29">SUM(D29:P29)</f>
        <v>783200</v>
      </c>
      <c r="D29" s="299">
        <v>0</v>
      </c>
      <c r="E29" s="299">
        <v>0</v>
      </c>
      <c r="F29" s="296"/>
      <c r="G29" s="296"/>
      <c r="H29" s="296"/>
      <c r="I29" s="406">
        <v>25597</v>
      </c>
      <c r="J29" s="296"/>
      <c r="K29" s="296">
        <v>757603</v>
      </c>
      <c r="L29" s="296"/>
      <c r="M29" s="296"/>
      <c r="N29" s="296"/>
      <c r="O29" s="296"/>
      <c r="P29" s="296"/>
      <c r="Q29" s="296">
        <f t="shared" ref="Q29:Q37" si="30">SUM(R29:AC29)</f>
        <v>725200</v>
      </c>
      <c r="R29" s="299">
        <v>0</v>
      </c>
      <c r="S29" s="299"/>
      <c r="T29" s="296"/>
      <c r="U29" s="296"/>
      <c r="V29" s="296"/>
      <c r="W29" s="296">
        <v>35597</v>
      </c>
      <c r="X29" s="296">
        <v>689603</v>
      </c>
      <c r="Y29" s="296"/>
      <c r="Z29" s="296"/>
      <c r="AA29" s="296"/>
      <c r="AB29" s="296"/>
      <c r="AC29" s="296"/>
      <c r="AD29" s="296">
        <f t="shared" ref="AD29:AD37" si="31">SUM(AE29:AP29)</f>
        <v>725200</v>
      </c>
      <c r="AE29" s="299">
        <v>0</v>
      </c>
      <c r="AF29" s="299">
        <v>0</v>
      </c>
      <c r="AG29" s="296"/>
      <c r="AH29" s="296"/>
      <c r="AI29" s="296"/>
      <c r="AJ29" s="296">
        <v>35597</v>
      </c>
      <c r="AK29" s="296">
        <v>689603</v>
      </c>
      <c r="AL29" s="296"/>
      <c r="AM29" s="296"/>
      <c r="AN29" s="296"/>
      <c r="AO29" s="296"/>
      <c r="AP29" s="296"/>
    </row>
    <row r="30" spans="1:42" s="269" customFormat="1" ht="26.4" x14ac:dyDescent="0.25">
      <c r="A30" s="295">
        <v>3232</v>
      </c>
      <c r="B30" s="287" t="s">
        <v>39</v>
      </c>
      <c r="C30" s="296">
        <f t="shared" si="29"/>
        <v>0</v>
      </c>
      <c r="D30" s="296"/>
      <c r="E30" s="296"/>
      <c r="F30" s="296"/>
      <c r="G30" s="296"/>
      <c r="H30" s="296"/>
      <c r="I30" s="387"/>
      <c r="J30" s="296"/>
      <c r="K30" s="296"/>
      <c r="L30" s="296"/>
      <c r="M30" s="296"/>
      <c r="N30" s="296"/>
      <c r="O30" s="296"/>
      <c r="P30" s="296"/>
      <c r="Q30" s="296">
        <f t="shared" si="30"/>
        <v>0</v>
      </c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>
        <f t="shared" si="31"/>
        <v>0</v>
      </c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</row>
    <row r="31" spans="1:42" s="269" customFormat="1" ht="13.2" x14ac:dyDescent="0.25">
      <c r="A31" s="295">
        <v>3233</v>
      </c>
      <c r="B31" s="287" t="s">
        <v>40</v>
      </c>
      <c r="C31" s="296">
        <f t="shared" si="29"/>
        <v>52000</v>
      </c>
      <c r="D31" s="296"/>
      <c r="E31" s="296"/>
      <c r="F31" s="296"/>
      <c r="G31" s="296"/>
      <c r="H31" s="296"/>
      <c r="I31" s="387">
        <v>5000</v>
      </c>
      <c r="J31" s="296"/>
      <c r="K31" s="296">
        <v>47000</v>
      </c>
      <c r="L31" s="296"/>
      <c r="M31" s="296"/>
      <c r="N31" s="296"/>
      <c r="O31" s="296"/>
      <c r="P31" s="296"/>
      <c r="Q31" s="296">
        <f t="shared" si="30"/>
        <v>73000</v>
      </c>
      <c r="R31" s="296"/>
      <c r="S31" s="296"/>
      <c r="T31" s="296"/>
      <c r="U31" s="296"/>
      <c r="V31" s="296"/>
      <c r="W31" s="296">
        <v>45000</v>
      </c>
      <c r="X31" s="296">
        <v>28000</v>
      </c>
      <c r="Y31" s="296"/>
      <c r="Z31" s="296"/>
      <c r="AA31" s="296"/>
      <c r="AB31" s="296"/>
      <c r="AC31" s="296"/>
      <c r="AD31" s="296">
        <f t="shared" si="31"/>
        <v>73000</v>
      </c>
      <c r="AE31" s="296"/>
      <c r="AF31" s="296"/>
      <c r="AG31" s="296"/>
      <c r="AH31" s="296"/>
      <c r="AI31" s="296"/>
      <c r="AJ31" s="296">
        <v>45000</v>
      </c>
      <c r="AK31" s="296">
        <v>28000</v>
      </c>
      <c r="AL31" s="296"/>
      <c r="AM31" s="296"/>
      <c r="AN31" s="296"/>
      <c r="AO31" s="296"/>
      <c r="AP31" s="296"/>
    </row>
    <row r="32" spans="1:42" s="269" customFormat="1" ht="13.2" x14ac:dyDescent="0.25">
      <c r="A32" s="295">
        <v>3234</v>
      </c>
      <c r="B32" s="287" t="s">
        <v>41</v>
      </c>
      <c r="C32" s="296">
        <f t="shared" si="29"/>
        <v>246000</v>
      </c>
      <c r="D32" s="296"/>
      <c r="E32" s="296"/>
      <c r="F32" s="296"/>
      <c r="G32" s="296"/>
      <c r="H32" s="296"/>
      <c r="I32" s="387">
        <v>16000</v>
      </c>
      <c r="J32" s="296"/>
      <c r="K32" s="296">
        <v>230000</v>
      </c>
      <c r="L32" s="296"/>
      <c r="M32" s="296"/>
      <c r="N32" s="296"/>
      <c r="O32" s="296"/>
      <c r="P32" s="296"/>
      <c r="Q32" s="296">
        <f t="shared" si="30"/>
        <v>246000</v>
      </c>
      <c r="R32" s="296"/>
      <c r="S32" s="296"/>
      <c r="T32" s="296"/>
      <c r="U32" s="296"/>
      <c r="V32" s="296"/>
      <c r="W32" s="296">
        <v>46000</v>
      </c>
      <c r="X32" s="296">
        <v>200000</v>
      </c>
      <c r="Y32" s="296"/>
      <c r="Z32" s="296"/>
      <c r="AA32" s="296"/>
      <c r="AB32" s="296"/>
      <c r="AC32" s="296"/>
      <c r="AD32" s="296">
        <f t="shared" si="31"/>
        <v>246000</v>
      </c>
      <c r="AE32" s="296"/>
      <c r="AF32" s="296"/>
      <c r="AG32" s="296"/>
      <c r="AH32" s="296"/>
      <c r="AI32" s="296"/>
      <c r="AJ32" s="296">
        <v>46000</v>
      </c>
      <c r="AK32" s="296">
        <v>200000</v>
      </c>
      <c r="AL32" s="296"/>
      <c r="AM32" s="296"/>
      <c r="AN32" s="296"/>
      <c r="AO32" s="296"/>
      <c r="AP32" s="296"/>
    </row>
    <row r="33" spans="1:42" s="269" customFormat="1" ht="13.2" x14ac:dyDescent="0.25">
      <c r="A33" s="295">
        <v>3235</v>
      </c>
      <c r="B33" s="287" t="s">
        <v>42</v>
      </c>
      <c r="C33" s="296">
        <f t="shared" si="29"/>
        <v>221000</v>
      </c>
      <c r="D33" s="296"/>
      <c r="E33" s="296"/>
      <c r="F33" s="296"/>
      <c r="G33" s="296"/>
      <c r="H33" s="296">
        <v>120000</v>
      </c>
      <c r="I33" s="387">
        <v>21000</v>
      </c>
      <c r="J33" s="296"/>
      <c r="K33" s="296">
        <v>80000</v>
      </c>
      <c r="L33" s="296"/>
      <c r="M33" s="296"/>
      <c r="N33" s="296"/>
      <c r="O33" s="296"/>
      <c r="P33" s="296"/>
      <c r="Q33" s="296">
        <f t="shared" si="30"/>
        <v>181000</v>
      </c>
      <c r="R33" s="296"/>
      <c r="S33" s="296"/>
      <c r="T33" s="296"/>
      <c r="U33" s="296"/>
      <c r="V33" s="296"/>
      <c r="W33" s="296">
        <v>161000</v>
      </c>
      <c r="X33" s="296">
        <v>20000</v>
      </c>
      <c r="Y33" s="296"/>
      <c r="Z33" s="296"/>
      <c r="AA33" s="296"/>
      <c r="AB33" s="296"/>
      <c r="AC33" s="296"/>
      <c r="AD33" s="296">
        <f t="shared" si="31"/>
        <v>181000</v>
      </c>
      <c r="AE33" s="296">
        <v>100000</v>
      </c>
      <c r="AF33" s="296"/>
      <c r="AG33" s="296"/>
      <c r="AH33" s="296"/>
      <c r="AI33" s="296"/>
      <c r="AJ33" s="296">
        <v>61000</v>
      </c>
      <c r="AK33" s="296">
        <v>20000</v>
      </c>
      <c r="AL33" s="296"/>
      <c r="AM33" s="296"/>
      <c r="AN33" s="296"/>
      <c r="AO33" s="296"/>
      <c r="AP33" s="296"/>
    </row>
    <row r="34" spans="1:42" s="269" customFormat="1" ht="13.2" x14ac:dyDescent="0.25">
      <c r="A34" s="295">
        <v>3236</v>
      </c>
      <c r="B34" s="287" t="s">
        <v>43</v>
      </c>
      <c r="C34" s="387">
        <f t="shared" si="29"/>
        <v>20000</v>
      </c>
      <c r="D34" s="387"/>
      <c r="E34" s="387"/>
      <c r="F34" s="387"/>
      <c r="G34" s="387"/>
      <c r="H34" s="387"/>
      <c r="I34" s="387">
        <v>0</v>
      </c>
      <c r="J34" s="387"/>
      <c r="K34" s="296">
        <v>20000</v>
      </c>
      <c r="L34" s="296"/>
      <c r="M34" s="296"/>
      <c r="N34" s="296"/>
      <c r="O34" s="296"/>
      <c r="P34" s="296"/>
      <c r="Q34" s="296">
        <f t="shared" si="30"/>
        <v>20000</v>
      </c>
      <c r="R34" s="296"/>
      <c r="S34" s="296"/>
      <c r="T34" s="296"/>
      <c r="U34" s="296"/>
      <c r="V34" s="296"/>
      <c r="W34" s="296">
        <v>15000</v>
      </c>
      <c r="X34" s="296">
        <v>5000</v>
      </c>
      <c r="Y34" s="296"/>
      <c r="Z34" s="296"/>
      <c r="AA34" s="296"/>
      <c r="AB34" s="296"/>
      <c r="AC34" s="296"/>
      <c r="AD34" s="296">
        <f t="shared" si="31"/>
        <v>20000</v>
      </c>
      <c r="AE34" s="296"/>
      <c r="AF34" s="296"/>
      <c r="AG34" s="296"/>
      <c r="AH34" s="296"/>
      <c r="AI34" s="296"/>
      <c r="AJ34" s="296">
        <v>15000</v>
      </c>
      <c r="AK34" s="296">
        <v>5000</v>
      </c>
      <c r="AL34" s="296"/>
      <c r="AM34" s="296"/>
      <c r="AN34" s="296"/>
      <c r="AO34" s="296"/>
      <c r="AP34" s="296"/>
    </row>
    <row r="35" spans="1:42" s="269" customFormat="1" ht="13.2" x14ac:dyDescent="0.25">
      <c r="A35" s="295">
        <v>3237</v>
      </c>
      <c r="B35" s="287" t="s">
        <v>44</v>
      </c>
      <c r="C35" s="387">
        <f t="shared" si="29"/>
        <v>1142724</v>
      </c>
      <c r="D35" s="387">
        <v>100000</v>
      </c>
      <c r="E35" s="387">
        <v>0</v>
      </c>
      <c r="F35" s="387"/>
      <c r="G35" s="387"/>
      <c r="H35" s="387"/>
      <c r="I35" s="387">
        <v>82032</v>
      </c>
      <c r="J35" s="387">
        <v>100000</v>
      </c>
      <c r="K35" s="296">
        <v>750692</v>
      </c>
      <c r="L35" s="296">
        <v>110000</v>
      </c>
      <c r="M35" s="296"/>
      <c r="N35" s="296"/>
      <c r="O35" s="296"/>
      <c r="P35" s="296"/>
      <c r="Q35" s="296">
        <f t="shared" si="30"/>
        <v>1082724</v>
      </c>
      <c r="R35" s="296"/>
      <c r="S35" s="296"/>
      <c r="T35" s="296"/>
      <c r="U35" s="296"/>
      <c r="V35" s="296"/>
      <c r="W35" s="296">
        <v>182032</v>
      </c>
      <c r="X35" s="296">
        <v>780692</v>
      </c>
      <c r="Y35" s="296">
        <v>120000</v>
      </c>
      <c r="Z35" s="296"/>
      <c r="AA35" s="296"/>
      <c r="AB35" s="296"/>
      <c r="AC35" s="296"/>
      <c r="AD35" s="296">
        <f t="shared" si="31"/>
        <v>1082724</v>
      </c>
      <c r="AE35" s="296">
        <v>100000</v>
      </c>
      <c r="AF35" s="296"/>
      <c r="AG35" s="296"/>
      <c r="AH35" s="296"/>
      <c r="AI35" s="296"/>
      <c r="AJ35" s="296">
        <v>182032</v>
      </c>
      <c r="AK35" s="296">
        <v>680692</v>
      </c>
      <c r="AL35" s="296">
        <v>120000</v>
      </c>
      <c r="AM35" s="296"/>
      <c r="AN35" s="296"/>
      <c r="AO35" s="296"/>
      <c r="AP35" s="296"/>
    </row>
    <row r="36" spans="1:42" s="269" customFormat="1" ht="13.2" x14ac:dyDescent="0.25">
      <c r="A36" s="295">
        <v>3238</v>
      </c>
      <c r="B36" s="287" t="s">
        <v>45</v>
      </c>
      <c r="C36" s="387">
        <f t="shared" si="29"/>
        <v>0</v>
      </c>
      <c r="D36" s="387"/>
      <c r="E36" s="387"/>
      <c r="F36" s="387"/>
      <c r="G36" s="387"/>
      <c r="H36" s="387"/>
      <c r="I36" s="387"/>
      <c r="J36" s="387"/>
      <c r="K36" s="296"/>
      <c r="L36" s="296"/>
      <c r="M36" s="296"/>
      <c r="N36" s="296"/>
      <c r="O36" s="296"/>
      <c r="P36" s="296"/>
      <c r="Q36" s="296">
        <f t="shared" si="30"/>
        <v>0</v>
      </c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>
        <f t="shared" si="31"/>
        <v>0</v>
      </c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</row>
    <row r="37" spans="1:42" s="269" customFormat="1" ht="13.2" x14ac:dyDescent="0.25">
      <c r="A37" s="295">
        <v>3239</v>
      </c>
      <c r="B37" s="287" t="s">
        <v>46</v>
      </c>
      <c r="C37" s="387">
        <f t="shared" si="29"/>
        <v>544680</v>
      </c>
      <c r="D37" s="387"/>
      <c r="E37" s="387"/>
      <c r="F37" s="387"/>
      <c r="G37" s="387"/>
      <c r="H37" s="387"/>
      <c r="I37" s="387">
        <v>0</v>
      </c>
      <c r="J37" s="387"/>
      <c r="K37" s="296">
        <v>544680</v>
      </c>
      <c r="L37" s="296"/>
      <c r="M37" s="296"/>
      <c r="N37" s="296"/>
      <c r="O37" s="296"/>
      <c r="P37" s="296"/>
      <c r="Q37" s="296">
        <f t="shared" si="30"/>
        <v>584680</v>
      </c>
      <c r="R37" s="296"/>
      <c r="S37" s="296"/>
      <c r="T37" s="296"/>
      <c r="U37" s="296"/>
      <c r="V37" s="296"/>
      <c r="W37" s="296">
        <v>200000</v>
      </c>
      <c r="X37" s="296">
        <v>384680</v>
      </c>
      <c r="Y37" s="296"/>
      <c r="Z37" s="296"/>
      <c r="AA37" s="296"/>
      <c r="AB37" s="296"/>
      <c r="AC37" s="296"/>
      <c r="AD37" s="296">
        <f t="shared" si="31"/>
        <v>584680</v>
      </c>
      <c r="AE37" s="296"/>
      <c r="AF37" s="296"/>
      <c r="AG37" s="296"/>
      <c r="AH37" s="296"/>
      <c r="AI37" s="296"/>
      <c r="AJ37" s="296">
        <v>200000</v>
      </c>
      <c r="AK37" s="296">
        <v>384680</v>
      </c>
      <c r="AL37" s="296"/>
      <c r="AM37" s="296"/>
      <c r="AN37" s="296"/>
      <c r="AO37" s="296"/>
      <c r="AP37" s="296"/>
    </row>
    <row r="38" spans="1:42" s="269" customFormat="1" ht="13.2" x14ac:dyDescent="0.25">
      <c r="A38" s="286">
        <v>323</v>
      </c>
      <c r="B38" s="297"/>
      <c r="C38" s="388">
        <f>SUM(C29:C37)</f>
        <v>3009604</v>
      </c>
      <c r="D38" s="387">
        <f t="shared" ref="D38:P38" si="32">SUM(D29:D37)</f>
        <v>100000</v>
      </c>
      <c r="E38" s="387">
        <f t="shared" si="32"/>
        <v>0</v>
      </c>
      <c r="F38" s="387">
        <f t="shared" si="32"/>
        <v>0</v>
      </c>
      <c r="G38" s="387">
        <f t="shared" si="32"/>
        <v>0</v>
      </c>
      <c r="H38" s="387">
        <f t="shared" si="32"/>
        <v>120000</v>
      </c>
      <c r="I38" s="388">
        <f t="shared" si="32"/>
        <v>149629</v>
      </c>
      <c r="J38" s="388">
        <f t="shared" si="32"/>
        <v>100000</v>
      </c>
      <c r="K38" s="298">
        <f t="shared" si="32"/>
        <v>2429975</v>
      </c>
      <c r="L38" s="298">
        <f t="shared" si="32"/>
        <v>110000</v>
      </c>
      <c r="M38" s="298">
        <f t="shared" si="32"/>
        <v>0</v>
      </c>
      <c r="N38" s="298">
        <f t="shared" si="32"/>
        <v>0</v>
      </c>
      <c r="O38" s="298">
        <f t="shared" si="32"/>
        <v>0</v>
      </c>
      <c r="P38" s="298">
        <f t="shared" si="32"/>
        <v>0</v>
      </c>
      <c r="Q38" s="298">
        <f>SUM(Q29:Q37)</f>
        <v>2912604</v>
      </c>
      <c r="R38" s="298">
        <f t="shared" ref="R38:AC38" si="33">SUM(R29:R37)</f>
        <v>0</v>
      </c>
      <c r="S38" s="298">
        <f t="shared" si="33"/>
        <v>0</v>
      </c>
      <c r="T38" s="298">
        <f t="shared" si="33"/>
        <v>0</v>
      </c>
      <c r="U38" s="298">
        <f t="shared" si="33"/>
        <v>0</v>
      </c>
      <c r="V38" s="298">
        <f t="shared" si="33"/>
        <v>0</v>
      </c>
      <c r="W38" s="298">
        <f t="shared" si="33"/>
        <v>684629</v>
      </c>
      <c r="X38" s="298">
        <f>SUM(X29:X37)</f>
        <v>2107975</v>
      </c>
      <c r="Y38" s="298">
        <f t="shared" si="33"/>
        <v>120000</v>
      </c>
      <c r="Z38" s="298">
        <f t="shared" si="33"/>
        <v>0</v>
      </c>
      <c r="AA38" s="298">
        <f t="shared" si="33"/>
        <v>0</v>
      </c>
      <c r="AB38" s="298">
        <f t="shared" si="33"/>
        <v>0</v>
      </c>
      <c r="AC38" s="298">
        <f t="shared" si="33"/>
        <v>0</v>
      </c>
      <c r="AD38" s="298">
        <f>SUM(AD29:AD37)</f>
        <v>2912604</v>
      </c>
      <c r="AE38" s="298">
        <f t="shared" ref="AE38:AP38" si="34">SUM(AE29:AE37)</f>
        <v>200000</v>
      </c>
      <c r="AF38" s="298">
        <f t="shared" si="34"/>
        <v>0</v>
      </c>
      <c r="AG38" s="298">
        <f t="shared" si="34"/>
        <v>0</v>
      </c>
      <c r="AH38" s="298">
        <f t="shared" si="34"/>
        <v>0</v>
      </c>
      <c r="AI38" s="298">
        <f t="shared" si="34"/>
        <v>0</v>
      </c>
      <c r="AJ38" s="298">
        <f t="shared" si="34"/>
        <v>584629</v>
      </c>
      <c r="AK38" s="298">
        <f t="shared" si="34"/>
        <v>2007975</v>
      </c>
      <c r="AL38" s="298">
        <f t="shared" si="34"/>
        <v>120000</v>
      </c>
      <c r="AM38" s="298">
        <f t="shared" si="34"/>
        <v>0</v>
      </c>
      <c r="AN38" s="298">
        <f t="shared" si="34"/>
        <v>0</v>
      </c>
      <c r="AO38" s="298">
        <f t="shared" si="34"/>
        <v>0</v>
      </c>
      <c r="AP38" s="298">
        <f t="shared" si="34"/>
        <v>0</v>
      </c>
    </row>
    <row r="39" spans="1:42" s="269" customFormat="1" ht="26.4" x14ac:dyDescent="0.25">
      <c r="A39" s="295">
        <v>3241</v>
      </c>
      <c r="B39" s="287" t="s">
        <v>47</v>
      </c>
      <c r="C39" s="387">
        <f>SUM(D39:P39)</f>
        <v>0</v>
      </c>
      <c r="D39" s="387"/>
      <c r="E39" s="387"/>
      <c r="F39" s="387"/>
      <c r="G39" s="387"/>
      <c r="H39" s="387"/>
      <c r="I39" s="387">
        <v>0</v>
      </c>
      <c r="J39" s="387"/>
      <c r="K39" s="296"/>
      <c r="L39" s="296"/>
      <c r="M39" s="296"/>
      <c r="N39" s="296"/>
      <c r="O39" s="296"/>
      <c r="P39" s="296"/>
      <c r="Q39" s="296">
        <f>SUM(R39:AC39)</f>
        <v>0</v>
      </c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>
        <f>SUM(AE39:AP39)</f>
        <v>0</v>
      </c>
      <c r="AE39" s="296"/>
      <c r="AF39" s="296"/>
      <c r="AG39" s="296"/>
      <c r="AH39" s="296"/>
      <c r="AI39" s="296"/>
      <c r="AJ39" s="296"/>
      <c r="AK39" s="296"/>
      <c r="AL39" s="296">
        <v>0</v>
      </c>
      <c r="AM39" s="296"/>
      <c r="AN39" s="296"/>
      <c r="AO39" s="296"/>
      <c r="AP39" s="296"/>
    </row>
    <row r="40" spans="1:42" s="269" customFormat="1" ht="13.2" x14ac:dyDescent="0.25">
      <c r="A40" s="286">
        <v>324</v>
      </c>
      <c r="B40" s="297"/>
      <c r="C40" s="388">
        <f>SUM(C39)</f>
        <v>0</v>
      </c>
      <c r="D40" s="388">
        <f t="shared" ref="D40:P40" si="35">SUM(D39)</f>
        <v>0</v>
      </c>
      <c r="E40" s="388">
        <f t="shared" si="35"/>
        <v>0</v>
      </c>
      <c r="F40" s="388">
        <f t="shared" si="35"/>
        <v>0</v>
      </c>
      <c r="G40" s="388">
        <f t="shared" si="35"/>
        <v>0</v>
      </c>
      <c r="H40" s="388">
        <f t="shared" si="35"/>
        <v>0</v>
      </c>
      <c r="I40" s="388">
        <f t="shared" si="35"/>
        <v>0</v>
      </c>
      <c r="J40" s="388">
        <f t="shared" si="35"/>
        <v>0</v>
      </c>
      <c r="K40" s="298">
        <f t="shared" si="35"/>
        <v>0</v>
      </c>
      <c r="L40" s="298">
        <f t="shared" si="35"/>
        <v>0</v>
      </c>
      <c r="M40" s="298">
        <f t="shared" si="35"/>
        <v>0</v>
      </c>
      <c r="N40" s="298">
        <f t="shared" si="35"/>
        <v>0</v>
      </c>
      <c r="O40" s="298">
        <f t="shared" si="35"/>
        <v>0</v>
      </c>
      <c r="P40" s="298">
        <f t="shared" si="35"/>
        <v>0</v>
      </c>
      <c r="Q40" s="298">
        <f>SUM(Q39)</f>
        <v>0</v>
      </c>
      <c r="R40" s="298">
        <f t="shared" ref="R40:AC40" si="36">SUM(R39)</f>
        <v>0</v>
      </c>
      <c r="S40" s="298">
        <f t="shared" si="36"/>
        <v>0</v>
      </c>
      <c r="T40" s="298">
        <f t="shared" si="36"/>
        <v>0</v>
      </c>
      <c r="U40" s="298">
        <f t="shared" si="36"/>
        <v>0</v>
      </c>
      <c r="V40" s="298">
        <f t="shared" si="36"/>
        <v>0</v>
      </c>
      <c r="W40" s="298">
        <f t="shared" si="36"/>
        <v>0</v>
      </c>
      <c r="X40" s="298">
        <f t="shared" si="36"/>
        <v>0</v>
      </c>
      <c r="Y40" s="298">
        <f t="shared" si="36"/>
        <v>0</v>
      </c>
      <c r="Z40" s="298">
        <f t="shared" si="36"/>
        <v>0</v>
      </c>
      <c r="AA40" s="298">
        <f t="shared" si="36"/>
        <v>0</v>
      </c>
      <c r="AB40" s="298">
        <f t="shared" si="36"/>
        <v>0</v>
      </c>
      <c r="AC40" s="298">
        <f t="shared" si="36"/>
        <v>0</v>
      </c>
      <c r="AD40" s="298">
        <f>SUM(AD39)</f>
        <v>0</v>
      </c>
      <c r="AE40" s="298">
        <f t="shared" ref="AE40:AP40" si="37">SUM(AE39)</f>
        <v>0</v>
      </c>
      <c r="AF40" s="298">
        <f t="shared" si="37"/>
        <v>0</v>
      </c>
      <c r="AG40" s="298">
        <f t="shared" si="37"/>
        <v>0</v>
      </c>
      <c r="AH40" s="298">
        <f t="shared" si="37"/>
        <v>0</v>
      </c>
      <c r="AI40" s="298">
        <f t="shared" si="37"/>
        <v>0</v>
      </c>
      <c r="AJ40" s="298">
        <f t="shared" si="37"/>
        <v>0</v>
      </c>
      <c r="AK40" s="298">
        <f t="shared" si="37"/>
        <v>0</v>
      </c>
      <c r="AL40" s="298">
        <f t="shared" si="37"/>
        <v>0</v>
      </c>
      <c r="AM40" s="298">
        <f t="shared" si="37"/>
        <v>0</v>
      </c>
      <c r="AN40" s="298">
        <f t="shared" si="37"/>
        <v>0</v>
      </c>
      <c r="AO40" s="298">
        <f t="shared" si="37"/>
        <v>0</v>
      </c>
      <c r="AP40" s="298">
        <f t="shared" si="37"/>
        <v>0</v>
      </c>
    </row>
    <row r="41" spans="1:42" s="269" customFormat="1" ht="13.2" x14ac:dyDescent="0.25">
      <c r="A41" s="295">
        <v>3291</v>
      </c>
      <c r="B41" s="287" t="s">
        <v>48</v>
      </c>
      <c r="C41" s="387">
        <f t="shared" ref="C41:C47" si="38">SUM(D41:P41)</f>
        <v>73000</v>
      </c>
      <c r="D41" s="387"/>
      <c r="E41" s="387"/>
      <c r="F41" s="387"/>
      <c r="G41" s="387"/>
      <c r="H41" s="387"/>
      <c r="I41" s="387">
        <v>73000</v>
      </c>
      <c r="J41" s="387"/>
      <c r="K41" s="296"/>
      <c r="L41" s="296"/>
      <c r="M41" s="296"/>
      <c r="N41" s="296"/>
      <c r="O41" s="296"/>
      <c r="P41" s="296"/>
      <c r="Q41" s="296">
        <f t="shared" ref="Q41:Q47" si="39">SUM(R41:AC41)</f>
        <v>73000</v>
      </c>
      <c r="R41" s="296"/>
      <c r="S41" s="296"/>
      <c r="T41" s="296"/>
      <c r="U41" s="296"/>
      <c r="V41" s="296"/>
      <c r="W41" s="296">
        <v>73000</v>
      </c>
      <c r="X41" s="296"/>
      <c r="Y41" s="296"/>
      <c r="Z41" s="296"/>
      <c r="AA41" s="296"/>
      <c r="AB41" s="296"/>
      <c r="AC41" s="296"/>
      <c r="AD41" s="296">
        <f t="shared" ref="AD41:AD47" si="40">SUM(AE41:AP41)</f>
        <v>73000</v>
      </c>
      <c r="AE41" s="296"/>
      <c r="AF41" s="296"/>
      <c r="AG41" s="296"/>
      <c r="AH41" s="296"/>
      <c r="AI41" s="296"/>
      <c r="AJ41" s="296">
        <v>73000</v>
      </c>
      <c r="AK41" s="296"/>
      <c r="AL41" s="296"/>
      <c r="AM41" s="296"/>
      <c r="AN41" s="296"/>
      <c r="AO41" s="296"/>
      <c r="AP41" s="296"/>
    </row>
    <row r="42" spans="1:42" s="269" customFormat="1" ht="13.2" x14ac:dyDescent="0.25">
      <c r="A42" s="295">
        <v>3292</v>
      </c>
      <c r="B42" s="287" t="s">
        <v>49</v>
      </c>
      <c r="C42" s="387">
        <f t="shared" si="38"/>
        <v>274000</v>
      </c>
      <c r="D42" s="387">
        <v>120000</v>
      </c>
      <c r="E42" s="387"/>
      <c r="F42" s="387"/>
      <c r="G42" s="387"/>
      <c r="H42" s="387">
        <v>60000</v>
      </c>
      <c r="I42" s="387">
        <v>24000</v>
      </c>
      <c r="J42" s="387"/>
      <c r="K42" s="296">
        <v>70000</v>
      </c>
      <c r="L42" s="296"/>
      <c r="M42" s="296"/>
      <c r="N42" s="296"/>
      <c r="O42" s="296"/>
      <c r="P42" s="296"/>
      <c r="Q42" s="296">
        <f t="shared" si="39"/>
        <v>274000</v>
      </c>
      <c r="R42" s="296">
        <v>120000</v>
      </c>
      <c r="S42" s="296"/>
      <c r="T42" s="296"/>
      <c r="U42" s="296"/>
      <c r="V42" s="296"/>
      <c r="W42" s="296">
        <v>94000</v>
      </c>
      <c r="X42" s="296">
        <v>60000</v>
      </c>
      <c r="Y42" s="296"/>
      <c r="Z42" s="296"/>
      <c r="AA42" s="296"/>
      <c r="AB42" s="296"/>
      <c r="AC42" s="296"/>
      <c r="AD42" s="296">
        <f t="shared" si="40"/>
        <v>274000</v>
      </c>
      <c r="AE42" s="296">
        <v>120000</v>
      </c>
      <c r="AF42" s="296"/>
      <c r="AG42" s="296"/>
      <c r="AH42" s="296"/>
      <c r="AI42" s="296"/>
      <c r="AJ42" s="296">
        <v>94000</v>
      </c>
      <c r="AK42" s="296">
        <v>60000</v>
      </c>
      <c r="AL42" s="296"/>
      <c r="AM42" s="296"/>
      <c r="AN42" s="296"/>
      <c r="AO42" s="296"/>
      <c r="AP42" s="296"/>
    </row>
    <row r="43" spans="1:42" s="269" customFormat="1" ht="13.2" x14ac:dyDescent="0.25">
      <c r="A43" s="385">
        <v>3293</v>
      </c>
      <c r="B43" s="390" t="s">
        <v>50</v>
      </c>
      <c r="C43" s="387">
        <f t="shared" si="38"/>
        <v>12000</v>
      </c>
      <c r="D43" s="387"/>
      <c r="E43" s="387"/>
      <c r="F43" s="387"/>
      <c r="G43" s="387"/>
      <c r="H43" s="387"/>
      <c r="I43" s="387">
        <v>12000</v>
      </c>
      <c r="J43" s="387"/>
      <c r="K43" s="296"/>
      <c r="L43" s="296"/>
      <c r="M43" s="296"/>
      <c r="N43" s="296"/>
      <c r="O43" s="296"/>
      <c r="P43" s="296"/>
      <c r="Q43" s="296">
        <f t="shared" si="39"/>
        <v>12000</v>
      </c>
      <c r="R43" s="296"/>
      <c r="S43" s="296"/>
      <c r="T43" s="296"/>
      <c r="U43" s="296"/>
      <c r="V43" s="296"/>
      <c r="W43" s="296">
        <v>12000</v>
      </c>
      <c r="X43" s="296"/>
      <c r="Y43" s="296"/>
      <c r="Z43" s="296"/>
      <c r="AA43" s="296"/>
      <c r="AB43" s="296"/>
      <c r="AC43" s="296"/>
      <c r="AD43" s="296">
        <f t="shared" si="40"/>
        <v>12000</v>
      </c>
      <c r="AE43" s="296"/>
      <c r="AF43" s="296"/>
      <c r="AG43" s="296"/>
      <c r="AH43" s="296"/>
      <c r="AI43" s="296"/>
      <c r="AJ43" s="296">
        <v>12000</v>
      </c>
      <c r="AK43" s="296"/>
      <c r="AL43" s="296"/>
      <c r="AM43" s="296"/>
      <c r="AN43" s="296"/>
      <c r="AO43" s="296"/>
      <c r="AP43" s="296"/>
    </row>
    <row r="44" spans="1:42" s="269" customFormat="1" ht="13.2" x14ac:dyDescent="0.25">
      <c r="A44" s="295">
        <v>3294</v>
      </c>
      <c r="B44" s="287" t="s">
        <v>51</v>
      </c>
      <c r="C44" s="387">
        <f t="shared" si="38"/>
        <v>53200</v>
      </c>
      <c r="D44" s="387"/>
      <c r="E44" s="387"/>
      <c r="F44" s="387"/>
      <c r="G44" s="387"/>
      <c r="H44" s="387"/>
      <c r="I44" s="387">
        <v>53200</v>
      </c>
      <c r="J44" s="387"/>
      <c r="K44" s="296"/>
      <c r="L44" s="296"/>
      <c r="M44" s="296"/>
      <c r="N44" s="296"/>
      <c r="O44" s="296"/>
      <c r="P44" s="296"/>
      <c r="Q44" s="296">
        <f t="shared" si="39"/>
        <v>53200</v>
      </c>
      <c r="R44" s="296"/>
      <c r="S44" s="296"/>
      <c r="T44" s="296"/>
      <c r="U44" s="296"/>
      <c r="V44" s="296"/>
      <c r="W44" s="296">
        <v>53200</v>
      </c>
      <c r="X44" s="296"/>
      <c r="Y44" s="296"/>
      <c r="Z44" s="296"/>
      <c r="AA44" s="296"/>
      <c r="AB44" s="296"/>
      <c r="AC44" s="296"/>
      <c r="AD44" s="296">
        <f t="shared" si="40"/>
        <v>53200</v>
      </c>
      <c r="AE44" s="296"/>
      <c r="AF44" s="296"/>
      <c r="AG44" s="296"/>
      <c r="AH44" s="296"/>
      <c r="AI44" s="296"/>
      <c r="AJ44" s="296">
        <v>53200</v>
      </c>
      <c r="AK44" s="296"/>
      <c r="AL44" s="296"/>
      <c r="AM44" s="296"/>
      <c r="AN44" s="296"/>
      <c r="AO44" s="296"/>
      <c r="AP44" s="296"/>
    </row>
    <row r="45" spans="1:42" s="269" customFormat="1" ht="13.2" x14ac:dyDescent="0.25">
      <c r="A45" s="295">
        <v>3295</v>
      </c>
      <c r="B45" s="287" t="s">
        <v>52</v>
      </c>
      <c r="C45" s="387">
        <f t="shared" si="38"/>
        <v>70000</v>
      </c>
      <c r="D45" s="387"/>
      <c r="E45" s="387"/>
      <c r="F45" s="387"/>
      <c r="G45" s="387"/>
      <c r="H45" s="387"/>
      <c r="I45" s="387">
        <v>0</v>
      </c>
      <c r="J45" s="387"/>
      <c r="K45" s="296">
        <v>70000</v>
      </c>
      <c r="L45" s="296"/>
      <c r="M45" s="296"/>
      <c r="N45" s="296"/>
      <c r="O45" s="296"/>
      <c r="P45" s="296"/>
      <c r="Q45" s="296">
        <f t="shared" si="39"/>
        <v>17460</v>
      </c>
      <c r="R45" s="296"/>
      <c r="S45" s="296"/>
      <c r="T45" s="296"/>
      <c r="U45" s="296"/>
      <c r="V45" s="296"/>
      <c r="W45" s="296">
        <v>17460</v>
      </c>
      <c r="X45" s="296"/>
      <c r="Y45" s="296"/>
      <c r="Z45" s="296"/>
      <c r="AA45" s="296"/>
      <c r="AB45" s="296"/>
      <c r="AC45" s="296"/>
      <c r="AD45" s="296">
        <f t="shared" si="40"/>
        <v>17460</v>
      </c>
      <c r="AE45" s="296"/>
      <c r="AF45" s="296"/>
      <c r="AG45" s="296"/>
      <c r="AH45" s="296"/>
      <c r="AI45" s="296"/>
      <c r="AJ45" s="296">
        <v>17460</v>
      </c>
      <c r="AK45" s="296"/>
      <c r="AL45" s="296"/>
      <c r="AM45" s="296"/>
      <c r="AN45" s="296"/>
      <c r="AO45" s="296"/>
      <c r="AP45" s="296"/>
    </row>
    <row r="46" spans="1:42" s="269" customFormat="1" ht="13.2" x14ac:dyDescent="0.25">
      <c r="A46" s="295">
        <v>3296</v>
      </c>
      <c r="B46" s="332" t="s">
        <v>414</v>
      </c>
      <c r="C46" s="387">
        <f t="shared" si="38"/>
        <v>0</v>
      </c>
      <c r="D46" s="387"/>
      <c r="E46" s="387"/>
      <c r="F46" s="387"/>
      <c r="G46" s="387"/>
      <c r="H46" s="387"/>
      <c r="I46" s="387">
        <v>0</v>
      </c>
      <c r="J46" s="387"/>
      <c r="K46" s="296"/>
      <c r="L46" s="296"/>
      <c r="M46" s="296"/>
      <c r="N46" s="296"/>
      <c r="O46" s="296"/>
      <c r="P46" s="296"/>
      <c r="Q46" s="296">
        <f t="shared" si="39"/>
        <v>0</v>
      </c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>
        <f t="shared" si="40"/>
        <v>0</v>
      </c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</row>
    <row r="47" spans="1:42" s="269" customFormat="1" ht="26.4" x14ac:dyDescent="0.25">
      <c r="A47" s="295">
        <v>3299</v>
      </c>
      <c r="B47" s="287" t="s">
        <v>53</v>
      </c>
      <c r="C47" s="387">
        <f t="shared" si="38"/>
        <v>8000</v>
      </c>
      <c r="D47" s="387"/>
      <c r="E47" s="387"/>
      <c r="F47" s="387"/>
      <c r="G47" s="387"/>
      <c r="H47" s="387"/>
      <c r="I47" s="387">
        <v>8000</v>
      </c>
      <c r="J47" s="387"/>
      <c r="K47" s="296"/>
      <c r="L47" s="296"/>
      <c r="M47" s="296"/>
      <c r="N47" s="296"/>
      <c r="O47" s="296"/>
      <c r="P47" s="296"/>
      <c r="Q47" s="296">
        <f t="shared" si="39"/>
        <v>8000</v>
      </c>
      <c r="R47" s="296"/>
      <c r="S47" s="296"/>
      <c r="T47" s="296"/>
      <c r="U47" s="296"/>
      <c r="V47" s="296"/>
      <c r="W47" s="296">
        <v>8000</v>
      </c>
      <c r="X47" s="296"/>
      <c r="Y47" s="296"/>
      <c r="Z47" s="296"/>
      <c r="AA47" s="296"/>
      <c r="AB47" s="296"/>
      <c r="AC47" s="296"/>
      <c r="AD47" s="296">
        <f t="shared" si="40"/>
        <v>8000</v>
      </c>
      <c r="AE47" s="296"/>
      <c r="AF47" s="296"/>
      <c r="AG47" s="296"/>
      <c r="AH47" s="296"/>
      <c r="AI47" s="296"/>
      <c r="AJ47" s="296">
        <v>8000</v>
      </c>
      <c r="AK47" s="296"/>
      <c r="AL47" s="296"/>
      <c r="AM47" s="296"/>
      <c r="AN47" s="296"/>
      <c r="AO47" s="296"/>
      <c r="AP47" s="296"/>
    </row>
    <row r="48" spans="1:42" s="269" customFormat="1" ht="13.2" x14ac:dyDescent="0.25">
      <c r="A48" s="286">
        <v>329</v>
      </c>
      <c r="B48" s="297"/>
      <c r="C48" s="388">
        <f>SUM(C41:C47)</f>
        <v>490200</v>
      </c>
      <c r="D48" s="388">
        <f t="shared" ref="D48:P48" si="41">SUM(D41:D47)</f>
        <v>120000</v>
      </c>
      <c r="E48" s="388">
        <f t="shared" si="41"/>
        <v>0</v>
      </c>
      <c r="F48" s="388">
        <f t="shared" si="41"/>
        <v>0</v>
      </c>
      <c r="G48" s="388">
        <f t="shared" si="41"/>
        <v>0</v>
      </c>
      <c r="H48" s="388">
        <f t="shared" si="41"/>
        <v>60000</v>
      </c>
      <c r="I48" s="388">
        <f t="shared" si="41"/>
        <v>170200</v>
      </c>
      <c r="J48" s="388">
        <f t="shared" si="41"/>
        <v>0</v>
      </c>
      <c r="K48" s="298">
        <f t="shared" si="41"/>
        <v>140000</v>
      </c>
      <c r="L48" s="298">
        <f t="shared" si="41"/>
        <v>0</v>
      </c>
      <c r="M48" s="298">
        <f t="shared" si="41"/>
        <v>0</v>
      </c>
      <c r="N48" s="298">
        <f t="shared" si="41"/>
        <v>0</v>
      </c>
      <c r="O48" s="298">
        <f t="shared" si="41"/>
        <v>0</v>
      </c>
      <c r="P48" s="298">
        <f t="shared" si="41"/>
        <v>0</v>
      </c>
      <c r="Q48" s="298">
        <f>SUM(Q41:Q47)</f>
        <v>437660</v>
      </c>
      <c r="R48" s="298">
        <f t="shared" ref="R48:AC48" si="42">SUM(R41:R47)</f>
        <v>120000</v>
      </c>
      <c r="S48" s="298">
        <f t="shared" si="42"/>
        <v>0</v>
      </c>
      <c r="T48" s="298">
        <f t="shared" si="42"/>
        <v>0</v>
      </c>
      <c r="U48" s="298">
        <f t="shared" si="42"/>
        <v>0</v>
      </c>
      <c r="V48" s="298">
        <f t="shared" si="42"/>
        <v>0</v>
      </c>
      <c r="W48" s="298">
        <f t="shared" si="42"/>
        <v>257660</v>
      </c>
      <c r="X48" s="298">
        <f t="shared" si="42"/>
        <v>60000</v>
      </c>
      <c r="Y48" s="298">
        <f t="shared" si="42"/>
        <v>0</v>
      </c>
      <c r="Z48" s="298">
        <f t="shared" si="42"/>
        <v>0</v>
      </c>
      <c r="AA48" s="298">
        <f t="shared" si="42"/>
        <v>0</v>
      </c>
      <c r="AB48" s="298">
        <f t="shared" si="42"/>
        <v>0</v>
      </c>
      <c r="AC48" s="298">
        <f t="shared" si="42"/>
        <v>0</v>
      </c>
      <c r="AD48" s="298">
        <f>SUM(AD41:AD47)</f>
        <v>437660</v>
      </c>
      <c r="AE48" s="298">
        <f t="shared" ref="AE48:AP48" si="43">SUM(AE41:AE47)</f>
        <v>120000</v>
      </c>
      <c r="AF48" s="298">
        <f t="shared" si="43"/>
        <v>0</v>
      </c>
      <c r="AG48" s="298">
        <f t="shared" si="43"/>
        <v>0</v>
      </c>
      <c r="AH48" s="298">
        <f t="shared" si="43"/>
        <v>0</v>
      </c>
      <c r="AI48" s="298">
        <f t="shared" si="43"/>
        <v>0</v>
      </c>
      <c r="AJ48" s="298">
        <f t="shared" si="43"/>
        <v>257660</v>
      </c>
      <c r="AK48" s="298">
        <f t="shared" si="43"/>
        <v>60000</v>
      </c>
      <c r="AL48" s="298">
        <f t="shared" si="43"/>
        <v>0</v>
      </c>
      <c r="AM48" s="298">
        <f t="shared" si="43"/>
        <v>0</v>
      </c>
      <c r="AN48" s="298">
        <f t="shared" si="43"/>
        <v>0</v>
      </c>
      <c r="AO48" s="298">
        <f t="shared" si="43"/>
        <v>0</v>
      </c>
      <c r="AP48" s="298">
        <f t="shared" si="43"/>
        <v>0</v>
      </c>
    </row>
    <row r="49" spans="1:42" s="269" customFormat="1" ht="26.4" x14ac:dyDescent="0.25">
      <c r="A49" s="295">
        <v>3431</v>
      </c>
      <c r="B49" s="287" t="s">
        <v>54</v>
      </c>
      <c r="C49" s="387">
        <f t="shared" ref="C49:C56" si="44">SUM(D49:P49)</f>
        <v>21950</v>
      </c>
      <c r="D49" s="387"/>
      <c r="E49" s="387"/>
      <c r="F49" s="387"/>
      <c r="G49" s="387"/>
      <c r="H49" s="387"/>
      <c r="I49" s="387">
        <v>21950</v>
      </c>
      <c r="J49" s="387"/>
      <c r="K49" s="296"/>
      <c r="L49" s="296"/>
      <c r="M49" s="296"/>
      <c r="N49" s="296"/>
      <c r="O49" s="296"/>
      <c r="P49" s="296"/>
      <c r="Q49" s="296">
        <f t="shared" ref="Q49:Q54" si="45">SUM(R49:AC49)</f>
        <v>21950</v>
      </c>
      <c r="R49" s="296"/>
      <c r="S49" s="296"/>
      <c r="T49" s="296"/>
      <c r="U49" s="296"/>
      <c r="V49" s="296"/>
      <c r="W49" s="296">
        <v>21950</v>
      </c>
      <c r="X49" s="296"/>
      <c r="Y49" s="296"/>
      <c r="Z49" s="296"/>
      <c r="AA49" s="296"/>
      <c r="AB49" s="296"/>
      <c r="AC49" s="296"/>
      <c r="AD49" s="296">
        <f t="shared" ref="AD49:AD54" si="46">SUM(AE49:AP49)</f>
        <v>21950</v>
      </c>
      <c r="AE49" s="296"/>
      <c r="AF49" s="296"/>
      <c r="AG49" s="296"/>
      <c r="AH49" s="296"/>
      <c r="AI49" s="296"/>
      <c r="AJ49" s="296">
        <v>21950</v>
      </c>
      <c r="AK49" s="296"/>
      <c r="AL49" s="296"/>
      <c r="AM49" s="296"/>
      <c r="AN49" s="296"/>
      <c r="AO49" s="296"/>
      <c r="AP49" s="296"/>
    </row>
    <row r="50" spans="1:42" s="269" customFormat="1" ht="13.2" x14ac:dyDescent="0.25">
      <c r="A50" s="295">
        <v>3432</v>
      </c>
      <c r="B50" s="287" t="s">
        <v>396</v>
      </c>
      <c r="C50" s="387">
        <f t="shared" si="44"/>
        <v>3650</v>
      </c>
      <c r="D50" s="387"/>
      <c r="E50" s="387"/>
      <c r="F50" s="387"/>
      <c r="G50" s="387"/>
      <c r="H50" s="387"/>
      <c r="I50" s="387">
        <v>3650</v>
      </c>
      <c r="J50" s="387"/>
      <c r="K50" s="296"/>
      <c r="L50" s="296"/>
      <c r="M50" s="296"/>
      <c r="N50" s="296"/>
      <c r="O50" s="296"/>
      <c r="P50" s="296"/>
      <c r="Q50" s="296">
        <f t="shared" si="45"/>
        <v>3650</v>
      </c>
      <c r="R50" s="296"/>
      <c r="S50" s="296"/>
      <c r="T50" s="296"/>
      <c r="U50" s="296"/>
      <c r="V50" s="296"/>
      <c r="W50" s="296">
        <v>3650</v>
      </c>
      <c r="X50" s="296"/>
      <c r="Y50" s="296"/>
      <c r="Z50" s="296"/>
      <c r="AA50" s="296"/>
      <c r="AB50" s="296"/>
      <c r="AC50" s="296"/>
      <c r="AD50" s="296">
        <f t="shared" si="46"/>
        <v>3650</v>
      </c>
      <c r="AE50" s="296"/>
      <c r="AF50" s="296"/>
      <c r="AG50" s="296"/>
      <c r="AH50" s="296"/>
      <c r="AI50" s="296"/>
      <c r="AJ50" s="296">
        <v>3650</v>
      </c>
      <c r="AK50" s="296"/>
      <c r="AL50" s="296"/>
      <c r="AM50" s="296"/>
      <c r="AN50" s="296"/>
      <c r="AO50" s="296"/>
      <c r="AP50" s="296"/>
    </row>
    <row r="51" spans="1:42" s="269" customFormat="1" ht="13.2" x14ac:dyDescent="0.25">
      <c r="A51" s="295">
        <v>3433</v>
      </c>
      <c r="B51" s="332" t="s">
        <v>275</v>
      </c>
      <c r="C51" s="296">
        <f t="shared" si="44"/>
        <v>400</v>
      </c>
      <c r="D51" s="296"/>
      <c r="E51" s="296"/>
      <c r="F51" s="296"/>
      <c r="G51" s="296"/>
      <c r="H51" s="296"/>
      <c r="I51" s="387">
        <v>400</v>
      </c>
      <c r="J51" s="296"/>
      <c r="K51" s="296"/>
      <c r="L51" s="296"/>
      <c r="M51" s="296"/>
      <c r="N51" s="296"/>
      <c r="O51" s="296"/>
      <c r="P51" s="296"/>
      <c r="Q51" s="296">
        <f t="shared" si="45"/>
        <v>400</v>
      </c>
      <c r="R51" s="296"/>
      <c r="S51" s="296"/>
      <c r="T51" s="296"/>
      <c r="U51" s="296"/>
      <c r="V51" s="296"/>
      <c r="W51" s="296">
        <v>400</v>
      </c>
      <c r="X51" s="296"/>
      <c r="Y51" s="296"/>
      <c r="Z51" s="296"/>
      <c r="AA51" s="296"/>
      <c r="AB51" s="296"/>
      <c r="AC51" s="296"/>
      <c r="AD51" s="296">
        <f t="shared" si="46"/>
        <v>400</v>
      </c>
      <c r="AE51" s="296"/>
      <c r="AF51" s="296"/>
      <c r="AG51" s="296"/>
      <c r="AH51" s="296"/>
      <c r="AI51" s="296"/>
      <c r="AJ51" s="296">
        <v>400</v>
      </c>
      <c r="AK51" s="296"/>
      <c r="AL51" s="296"/>
      <c r="AM51" s="296"/>
      <c r="AN51" s="296"/>
      <c r="AO51" s="296"/>
      <c r="AP51" s="296"/>
    </row>
    <row r="52" spans="1:42" s="269" customFormat="1" ht="13.2" x14ac:dyDescent="0.25">
      <c r="A52" s="286">
        <v>343</v>
      </c>
      <c r="B52" s="297"/>
      <c r="C52" s="298">
        <f t="shared" si="44"/>
        <v>26000</v>
      </c>
      <c r="D52" s="298">
        <f t="shared" ref="D52:P52" si="47">SUM(D45:D47)</f>
        <v>0</v>
      </c>
      <c r="E52" s="298">
        <f t="shared" si="47"/>
        <v>0</v>
      </c>
      <c r="F52" s="298">
        <f t="shared" si="47"/>
        <v>0</v>
      </c>
      <c r="G52" s="298">
        <f t="shared" si="47"/>
        <v>0</v>
      </c>
      <c r="H52" s="298">
        <f t="shared" si="47"/>
        <v>0</v>
      </c>
      <c r="I52" s="388">
        <f>SUM(I49:I51)</f>
        <v>26000</v>
      </c>
      <c r="J52" s="298">
        <f>SUM(J49:J51)</f>
        <v>0</v>
      </c>
      <c r="K52" s="388">
        <f>SUM(K49:K51)</f>
        <v>0</v>
      </c>
      <c r="L52" s="298">
        <f t="shared" si="47"/>
        <v>0</v>
      </c>
      <c r="M52" s="298">
        <f t="shared" si="47"/>
        <v>0</v>
      </c>
      <c r="N52" s="298">
        <f t="shared" si="47"/>
        <v>0</v>
      </c>
      <c r="O52" s="298">
        <f t="shared" si="47"/>
        <v>0</v>
      </c>
      <c r="P52" s="298">
        <f t="shared" si="47"/>
        <v>0</v>
      </c>
      <c r="Q52" s="298">
        <f t="shared" si="45"/>
        <v>26000</v>
      </c>
      <c r="R52" s="298">
        <f t="shared" ref="R52:V52" si="48">SUM(R45:R47)</f>
        <v>0</v>
      </c>
      <c r="S52" s="298">
        <f t="shared" si="48"/>
        <v>0</v>
      </c>
      <c r="T52" s="298">
        <f t="shared" si="48"/>
        <v>0</v>
      </c>
      <c r="U52" s="298">
        <f t="shared" si="48"/>
        <v>0</v>
      </c>
      <c r="V52" s="298">
        <f t="shared" si="48"/>
        <v>0</v>
      </c>
      <c r="W52" s="298">
        <f>SUM(W49:W51)</f>
        <v>26000</v>
      </c>
      <c r="X52" s="298">
        <f>SUM(X49:X51)</f>
        <v>0</v>
      </c>
      <c r="Y52" s="298">
        <f t="shared" ref="Y52:AC52" si="49">SUM(Y45:Y47)</f>
        <v>0</v>
      </c>
      <c r="Z52" s="298">
        <f t="shared" si="49"/>
        <v>0</v>
      </c>
      <c r="AA52" s="298">
        <f t="shared" si="49"/>
        <v>0</v>
      </c>
      <c r="AB52" s="298">
        <f t="shared" si="49"/>
        <v>0</v>
      </c>
      <c r="AC52" s="298">
        <f t="shared" si="49"/>
        <v>0</v>
      </c>
      <c r="AD52" s="298">
        <f t="shared" si="46"/>
        <v>26000</v>
      </c>
      <c r="AE52" s="298">
        <f t="shared" ref="AE52:AI52" si="50">SUM(AE45:AE47)</f>
        <v>0</v>
      </c>
      <c r="AF52" s="298">
        <f t="shared" si="50"/>
        <v>0</v>
      </c>
      <c r="AG52" s="298">
        <f t="shared" si="50"/>
        <v>0</v>
      </c>
      <c r="AH52" s="298">
        <f t="shared" si="50"/>
        <v>0</v>
      </c>
      <c r="AI52" s="298">
        <f t="shared" si="50"/>
        <v>0</v>
      </c>
      <c r="AJ52" s="298">
        <f>SUM(AJ49:AJ51)</f>
        <v>26000</v>
      </c>
      <c r="AK52" s="298">
        <f t="shared" ref="AK52:AP52" si="51">SUM(AK45:AK47)</f>
        <v>0</v>
      </c>
      <c r="AL52" s="298">
        <f t="shared" si="51"/>
        <v>0</v>
      </c>
      <c r="AM52" s="298">
        <f t="shared" si="51"/>
        <v>0</v>
      </c>
      <c r="AN52" s="298">
        <f t="shared" si="51"/>
        <v>0</v>
      </c>
      <c r="AO52" s="298">
        <f t="shared" si="51"/>
        <v>0</v>
      </c>
      <c r="AP52" s="298">
        <f t="shared" si="51"/>
        <v>0</v>
      </c>
    </row>
    <row r="53" spans="1:42" s="269" customFormat="1" ht="13.2" x14ac:dyDescent="0.25">
      <c r="A53" s="295">
        <v>3831</v>
      </c>
      <c r="B53" s="287" t="s">
        <v>390</v>
      </c>
      <c r="C53" s="296">
        <f t="shared" si="44"/>
        <v>0</v>
      </c>
      <c r="D53" s="296"/>
      <c r="E53" s="296"/>
      <c r="F53" s="296"/>
      <c r="G53" s="296"/>
      <c r="H53" s="296"/>
      <c r="I53" s="406">
        <v>0</v>
      </c>
      <c r="J53" s="296"/>
      <c r="K53" s="296"/>
      <c r="L53" s="296"/>
      <c r="M53" s="296"/>
      <c r="N53" s="387"/>
      <c r="O53" s="296"/>
      <c r="P53" s="296"/>
      <c r="Q53" s="296">
        <f t="shared" si="45"/>
        <v>0</v>
      </c>
      <c r="R53" s="296"/>
      <c r="S53" s="296"/>
      <c r="T53" s="296"/>
      <c r="U53" s="296"/>
      <c r="V53" s="296"/>
      <c r="W53" s="296">
        <v>0</v>
      </c>
      <c r="X53" s="296"/>
      <c r="Y53" s="296"/>
      <c r="Z53" s="296"/>
      <c r="AA53" s="296"/>
      <c r="AB53" s="296"/>
      <c r="AC53" s="296"/>
      <c r="AD53" s="296">
        <f t="shared" si="46"/>
        <v>0</v>
      </c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</row>
    <row r="54" spans="1:42" s="269" customFormat="1" ht="13.2" x14ac:dyDescent="0.25">
      <c r="A54" s="286">
        <v>383</v>
      </c>
      <c r="B54" s="297"/>
      <c r="C54" s="298">
        <f t="shared" si="44"/>
        <v>0</v>
      </c>
      <c r="D54" s="298">
        <f t="shared" ref="D54:G54" si="52">SUM(D53)</f>
        <v>0</v>
      </c>
      <c r="E54" s="298">
        <f t="shared" si="52"/>
        <v>0</v>
      </c>
      <c r="F54" s="298">
        <f t="shared" si="52"/>
        <v>0</v>
      </c>
      <c r="G54" s="298">
        <f t="shared" si="52"/>
        <v>0</v>
      </c>
      <c r="H54" s="298">
        <f>SUM(H53)</f>
        <v>0</v>
      </c>
      <c r="I54" s="298">
        <f>SUM(I53)</f>
        <v>0</v>
      </c>
      <c r="J54" s="298">
        <f t="shared" ref="J54:P54" si="53">SUM(J53)</f>
        <v>0</v>
      </c>
      <c r="K54" s="298">
        <f t="shared" si="53"/>
        <v>0</v>
      </c>
      <c r="L54" s="298">
        <f t="shared" si="53"/>
        <v>0</v>
      </c>
      <c r="M54" s="298">
        <f t="shared" si="53"/>
        <v>0</v>
      </c>
      <c r="N54" s="298">
        <f t="shared" si="53"/>
        <v>0</v>
      </c>
      <c r="O54" s="298">
        <f t="shared" si="53"/>
        <v>0</v>
      </c>
      <c r="P54" s="298">
        <f t="shared" si="53"/>
        <v>0</v>
      </c>
      <c r="Q54" s="298">
        <f t="shared" si="45"/>
        <v>0</v>
      </c>
      <c r="R54" s="298">
        <f>SUM(R50)</f>
        <v>0</v>
      </c>
      <c r="S54" s="298"/>
      <c r="T54" s="298">
        <f>SUM(T46:T48)</f>
        <v>0</v>
      </c>
      <c r="U54" s="298">
        <f>SUM(U46:U48)</f>
        <v>0</v>
      </c>
      <c r="V54" s="298">
        <f>SUM(V53)</f>
        <v>0</v>
      </c>
      <c r="W54" s="298">
        <f>SUM(W53)</f>
        <v>0</v>
      </c>
      <c r="X54" s="298">
        <f>SUM(X53)</f>
        <v>0</v>
      </c>
      <c r="Y54" s="298">
        <f t="shared" ref="Y54:AC54" si="54">SUM(Y46:Y48)</f>
        <v>0</v>
      </c>
      <c r="Z54" s="298">
        <f t="shared" si="54"/>
        <v>0</v>
      </c>
      <c r="AA54" s="298">
        <f t="shared" si="54"/>
        <v>0</v>
      </c>
      <c r="AB54" s="298">
        <f t="shared" si="54"/>
        <v>0</v>
      </c>
      <c r="AC54" s="298">
        <f t="shared" si="54"/>
        <v>0</v>
      </c>
      <c r="AD54" s="298">
        <f t="shared" si="46"/>
        <v>0</v>
      </c>
      <c r="AE54" s="298">
        <f>SUM(AE50)</f>
        <v>0</v>
      </c>
      <c r="AF54" s="298">
        <f>SUM(AF50)</f>
        <v>0</v>
      </c>
      <c r="AG54" s="298">
        <f>SUM(AG46:AG48)</f>
        <v>0</v>
      </c>
      <c r="AH54" s="298">
        <f>SUM(AH46:AH48)</f>
        <v>0</v>
      </c>
      <c r="AI54" s="298">
        <f>SUM(AI46:AI48)</f>
        <v>0</v>
      </c>
      <c r="AJ54" s="298">
        <f>SUM(AJ53)</f>
        <v>0</v>
      </c>
      <c r="AK54" s="298">
        <f>SUM(AK53)</f>
        <v>0</v>
      </c>
      <c r="AL54" s="298">
        <f t="shared" ref="AL54:AP54" si="55">SUM(AL53)</f>
        <v>0</v>
      </c>
      <c r="AM54" s="298">
        <f t="shared" si="55"/>
        <v>0</v>
      </c>
      <c r="AN54" s="298">
        <f t="shared" si="55"/>
        <v>0</v>
      </c>
      <c r="AO54" s="298">
        <f t="shared" si="55"/>
        <v>0</v>
      </c>
      <c r="AP54" s="298">
        <f t="shared" si="55"/>
        <v>0</v>
      </c>
    </row>
    <row r="55" spans="1:42" s="269" customFormat="1" ht="13.2" x14ac:dyDescent="0.25">
      <c r="A55" s="385">
        <v>4123</v>
      </c>
      <c r="B55" s="390" t="s">
        <v>76</v>
      </c>
      <c r="C55" s="296">
        <f t="shared" si="44"/>
        <v>0</v>
      </c>
      <c r="D55" s="296"/>
      <c r="E55" s="296"/>
      <c r="F55" s="296"/>
      <c r="G55" s="296"/>
      <c r="H55" s="296"/>
      <c r="I55" s="387"/>
      <c r="J55" s="296"/>
      <c r="K55" s="296"/>
      <c r="L55" s="296"/>
      <c r="M55" s="296"/>
      <c r="N55" s="387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6"/>
      <c r="AN55" s="296"/>
      <c r="AO55" s="296"/>
      <c r="AP55" s="296"/>
    </row>
    <row r="56" spans="1:42" s="269" customFormat="1" ht="13.2" x14ac:dyDescent="0.25">
      <c r="A56" s="286">
        <v>412</v>
      </c>
      <c r="B56" s="297"/>
      <c r="C56" s="298">
        <f t="shared" si="44"/>
        <v>0</v>
      </c>
      <c r="D56" s="298">
        <f>SUM(D53)</f>
        <v>0</v>
      </c>
      <c r="E56" s="298">
        <f>SUM(E53)</f>
        <v>0</v>
      </c>
      <c r="F56" s="298">
        <f>SUM(F49:F51)</f>
        <v>0</v>
      </c>
      <c r="G56" s="298">
        <f>SUM(G49:G51)</f>
        <v>0</v>
      </c>
      <c r="H56" s="298">
        <f t="shared" ref="H56:M56" si="56">SUM(H55)</f>
        <v>0</v>
      </c>
      <c r="I56" s="298">
        <f t="shared" si="56"/>
        <v>0</v>
      </c>
      <c r="J56" s="298">
        <f t="shared" si="56"/>
        <v>0</v>
      </c>
      <c r="K56" s="298">
        <f t="shared" si="56"/>
        <v>0</v>
      </c>
      <c r="L56" s="298">
        <f t="shared" si="56"/>
        <v>0</v>
      </c>
      <c r="M56" s="298">
        <f t="shared" si="56"/>
        <v>0</v>
      </c>
      <c r="N56" s="298">
        <f>SUM(N55)</f>
        <v>0</v>
      </c>
      <c r="O56" s="298">
        <f>SUM(O49:O51)</f>
        <v>0</v>
      </c>
      <c r="P56" s="298">
        <f>SUM(P55)</f>
        <v>0</v>
      </c>
      <c r="Q56" s="298">
        <f>SUM(R56:AC56)</f>
        <v>0</v>
      </c>
      <c r="R56" s="298">
        <f>SUM(R53)</f>
        <v>0</v>
      </c>
      <c r="S56" s="298"/>
      <c r="T56" s="298">
        <f>SUM(T49:T51)</f>
        <v>0</v>
      </c>
      <c r="U56" s="298">
        <f>SUM(U49:U51)</f>
        <v>0</v>
      </c>
      <c r="V56" s="298">
        <f>SUM(V49:V51)</f>
        <v>0</v>
      </c>
      <c r="W56" s="298">
        <f>SUM(W53)</f>
        <v>0</v>
      </c>
      <c r="X56" s="298">
        <f t="shared" ref="X56:AC56" si="57">SUM(X49:X51)</f>
        <v>0</v>
      </c>
      <c r="Y56" s="298">
        <f t="shared" si="57"/>
        <v>0</v>
      </c>
      <c r="Z56" s="298">
        <f t="shared" si="57"/>
        <v>0</v>
      </c>
      <c r="AA56" s="298">
        <f t="shared" si="57"/>
        <v>0</v>
      </c>
      <c r="AB56" s="298">
        <f t="shared" si="57"/>
        <v>0</v>
      </c>
      <c r="AC56" s="298">
        <f t="shared" si="57"/>
        <v>0</v>
      </c>
      <c r="AD56" s="298">
        <f>SUM(AE56:AP56)</f>
        <v>0</v>
      </c>
      <c r="AE56" s="298">
        <f>SUM(AE53)</f>
        <v>0</v>
      </c>
      <c r="AF56" s="298">
        <f>SUM(AF53)</f>
        <v>0</v>
      </c>
      <c r="AG56" s="298">
        <f>SUM(AG49:AG51)</f>
        <v>0</v>
      </c>
      <c r="AH56" s="298">
        <f>SUM(AH49:AH51)</f>
        <v>0</v>
      </c>
      <c r="AI56" s="298">
        <f>SUM(AI49:AI51)</f>
        <v>0</v>
      </c>
      <c r="AJ56" s="298">
        <f>SUM(AJ53)</f>
        <v>0</v>
      </c>
      <c r="AK56" s="298">
        <f t="shared" ref="AK56:AP56" si="58">SUM(AK49:AK51)</f>
        <v>0</v>
      </c>
      <c r="AL56" s="298">
        <f t="shared" si="58"/>
        <v>0</v>
      </c>
      <c r="AM56" s="298">
        <f t="shared" si="58"/>
        <v>0</v>
      </c>
      <c r="AN56" s="298">
        <f t="shared" si="58"/>
        <v>0</v>
      </c>
      <c r="AO56" s="298">
        <f t="shared" si="58"/>
        <v>0</v>
      </c>
      <c r="AP56" s="298">
        <f t="shared" si="58"/>
        <v>0</v>
      </c>
    </row>
    <row r="57" spans="1:42" ht="26.4" x14ac:dyDescent="0.25">
      <c r="A57" s="292" t="s">
        <v>21</v>
      </c>
      <c r="B57" s="293" t="s">
        <v>56</v>
      </c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300"/>
      <c r="AP57" s="300"/>
    </row>
    <row r="58" spans="1:42" ht="13.2" x14ac:dyDescent="0.25">
      <c r="A58" s="295">
        <v>3111</v>
      </c>
      <c r="B58" s="287" t="s">
        <v>23</v>
      </c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</row>
    <row r="59" spans="1:42" ht="13.2" x14ac:dyDescent="0.25">
      <c r="A59" s="295">
        <v>3121</v>
      </c>
      <c r="B59" s="287" t="s">
        <v>24</v>
      </c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</row>
    <row r="60" spans="1:42" ht="26.4" x14ac:dyDescent="0.25">
      <c r="A60" s="295">
        <v>3131</v>
      </c>
      <c r="B60" s="287" t="s">
        <v>25</v>
      </c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6"/>
    </row>
    <row r="61" spans="1:42" ht="26.4" x14ac:dyDescent="0.25">
      <c r="A61" s="295">
        <v>3132</v>
      </c>
      <c r="B61" s="287" t="s">
        <v>26</v>
      </c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</row>
    <row r="62" spans="1:42" ht="26.4" x14ac:dyDescent="0.25">
      <c r="A62" s="295">
        <v>3133</v>
      </c>
      <c r="B62" s="287" t="s">
        <v>27</v>
      </c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96"/>
    </row>
    <row r="63" spans="1:42" ht="13.2" x14ac:dyDescent="0.25">
      <c r="A63" s="295">
        <v>3211</v>
      </c>
      <c r="B63" s="287" t="s">
        <v>28</v>
      </c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</row>
    <row r="64" spans="1:42" ht="26.4" x14ac:dyDescent="0.25">
      <c r="A64" s="295">
        <v>3212</v>
      </c>
      <c r="B64" s="287" t="s">
        <v>29</v>
      </c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6"/>
      <c r="AN64" s="296"/>
      <c r="AO64" s="296"/>
      <c r="AP64" s="296"/>
    </row>
    <row r="65" spans="1:42" ht="13.2" x14ac:dyDescent="0.25">
      <c r="A65" s="295">
        <v>3213</v>
      </c>
      <c r="B65" s="287" t="s">
        <v>30</v>
      </c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96"/>
      <c r="AJ65" s="296"/>
      <c r="AK65" s="296"/>
      <c r="AL65" s="296"/>
      <c r="AM65" s="296"/>
      <c r="AN65" s="296"/>
      <c r="AO65" s="296"/>
      <c r="AP65" s="296"/>
    </row>
    <row r="66" spans="1:42" ht="26.4" x14ac:dyDescent="0.25">
      <c r="A66" s="295">
        <v>3214</v>
      </c>
      <c r="B66" s="287" t="s">
        <v>31</v>
      </c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296"/>
      <c r="AL66" s="296"/>
      <c r="AM66" s="296"/>
      <c r="AN66" s="296"/>
      <c r="AO66" s="296"/>
      <c r="AP66" s="296"/>
    </row>
    <row r="67" spans="1:42" ht="26.4" x14ac:dyDescent="0.25">
      <c r="A67" s="295">
        <v>3221</v>
      </c>
      <c r="B67" s="287" t="s">
        <v>32</v>
      </c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6"/>
      <c r="AF67" s="296"/>
      <c r="AG67" s="296"/>
      <c r="AH67" s="296"/>
      <c r="AI67" s="296"/>
      <c r="AJ67" s="296"/>
      <c r="AK67" s="296"/>
      <c r="AL67" s="296"/>
      <c r="AM67" s="296"/>
      <c r="AN67" s="296"/>
      <c r="AO67" s="296"/>
      <c r="AP67" s="296"/>
    </row>
    <row r="68" spans="1:42" ht="13.2" x14ac:dyDescent="0.25">
      <c r="A68" s="295">
        <v>3222</v>
      </c>
      <c r="B68" s="287" t="s">
        <v>33</v>
      </c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296"/>
      <c r="AD68" s="296"/>
      <c r="AE68" s="296"/>
      <c r="AF68" s="296"/>
      <c r="AG68" s="296"/>
      <c r="AH68" s="296"/>
      <c r="AI68" s="296"/>
      <c r="AJ68" s="296"/>
      <c r="AK68" s="296"/>
      <c r="AL68" s="296"/>
      <c r="AM68" s="296"/>
      <c r="AN68" s="296"/>
      <c r="AO68" s="296"/>
      <c r="AP68" s="296"/>
    </row>
    <row r="69" spans="1:42" ht="13.2" x14ac:dyDescent="0.25">
      <c r="A69" s="295">
        <v>3223</v>
      </c>
      <c r="B69" s="287" t="s">
        <v>34</v>
      </c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6"/>
      <c r="AF69" s="296"/>
      <c r="AG69" s="296"/>
      <c r="AH69" s="296"/>
      <c r="AI69" s="296"/>
      <c r="AJ69" s="296"/>
      <c r="AK69" s="296"/>
      <c r="AL69" s="296"/>
      <c r="AM69" s="296"/>
      <c r="AN69" s="296"/>
      <c r="AO69" s="296"/>
      <c r="AP69" s="296"/>
    </row>
    <row r="70" spans="1:42" ht="26.4" x14ac:dyDescent="0.25">
      <c r="A70" s="295">
        <v>3224</v>
      </c>
      <c r="B70" s="287" t="s">
        <v>35</v>
      </c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296"/>
      <c r="AG70" s="296"/>
      <c r="AH70" s="296"/>
      <c r="AI70" s="296"/>
      <c r="AJ70" s="296"/>
      <c r="AK70" s="296"/>
      <c r="AL70" s="296"/>
      <c r="AM70" s="296"/>
      <c r="AN70" s="296"/>
      <c r="AO70" s="296"/>
      <c r="AP70" s="296"/>
    </row>
    <row r="71" spans="1:42" ht="13.2" x14ac:dyDescent="0.25">
      <c r="A71" s="295">
        <v>3225</v>
      </c>
      <c r="B71" s="287" t="s">
        <v>36</v>
      </c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6"/>
      <c r="AF71" s="296"/>
      <c r="AG71" s="296"/>
      <c r="AH71" s="296"/>
      <c r="AI71" s="296"/>
      <c r="AJ71" s="296"/>
      <c r="AK71" s="296"/>
      <c r="AL71" s="296"/>
      <c r="AM71" s="296"/>
      <c r="AN71" s="296"/>
      <c r="AO71" s="296"/>
      <c r="AP71" s="296"/>
    </row>
    <row r="72" spans="1:42" ht="26.4" x14ac:dyDescent="0.25">
      <c r="A72" s="295">
        <v>3227</v>
      </c>
      <c r="B72" s="287" t="s">
        <v>37</v>
      </c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6"/>
      <c r="AF72" s="296"/>
      <c r="AG72" s="296"/>
      <c r="AH72" s="296"/>
      <c r="AI72" s="296"/>
      <c r="AJ72" s="296"/>
      <c r="AK72" s="296"/>
      <c r="AL72" s="296"/>
      <c r="AM72" s="296"/>
      <c r="AN72" s="296"/>
      <c r="AO72" s="296"/>
      <c r="AP72" s="296"/>
    </row>
    <row r="73" spans="1:42" ht="13.2" x14ac:dyDescent="0.25">
      <c r="A73" s="295">
        <v>3231</v>
      </c>
      <c r="B73" s="287" t="s">
        <v>38</v>
      </c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6"/>
      <c r="AD73" s="296"/>
      <c r="AE73" s="296"/>
      <c r="AF73" s="296"/>
      <c r="AG73" s="296"/>
      <c r="AH73" s="296"/>
      <c r="AI73" s="296"/>
      <c r="AJ73" s="296"/>
      <c r="AK73" s="296"/>
      <c r="AL73" s="296"/>
      <c r="AM73" s="296"/>
      <c r="AN73" s="296"/>
      <c r="AO73" s="296"/>
      <c r="AP73" s="296"/>
    </row>
    <row r="74" spans="1:42" ht="26.4" x14ac:dyDescent="0.25">
      <c r="A74" s="295">
        <v>3232</v>
      </c>
      <c r="B74" s="287" t="s">
        <v>39</v>
      </c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6"/>
      <c r="AD74" s="296"/>
      <c r="AE74" s="296"/>
      <c r="AF74" s="296"/>
      <c r="AG74" s="296"/>
      <c r="AH74" s="296"/>
      <c r="AI74" s="296"/>
      <c r="AJ74" s="296"/>
      <c r="AK74" s="296"/>
      <c r="AL74" s="296"/>
      <c r="AM74" s="296"/>
      <c r="AN74" s="296"/>
      <c r="AO74" s="296"/>
      <c r="AP74" s="296"/>
    </row>
    <row r="75" spans="1:42" ht="13.2" x14ac:dyDescent="0.25">
      <c r="A75" s="295">
        <v>3233</v>
      </c>
      <c r="B75" s="287" t="s">
        <v>40</v>
      </c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  <c r="AK75" s="296"/>
      <c r="AL75" s="296"/>
      <c r="AM75" s="296"/>
      <c r="AN75" s="296"/>
      <c r="AO75" s="296"/>
      <c r="AP75" s="296"/>
    </row>
    <row r="76" spans="1:42" ht="13.2" x14ac:dyDescent="0.25">
      <c r="A76" s="295">
        <v>3234</v>
      </c>
      <c r="B76" s="287" t="s">
        <v>41</v>
      </c>
      <c r="C76" s="296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96"/>
      <c r="AB76" s="296"/>
      <c r="AC76" s="296"/>
      <c r="AD76" s="296"/>
      <c r="AE76" s="296"/>
      <c r="AF76" s="296"/>
      <c r="AG76" s="296"/>
      <c r="AH76" s="296"/>
      <c r="AI76" s="296"/>
      <c r="AJ76" s="296"/>
      <c r="AK76" s="296"/>
      <c r="AL76" s="296"/>
      <c r="AM76" s="296"/>
      <c r="AN76" s="296"/>
      <c r="AO76" s="296"/>
      <c r="AP76" s="296"/>
    </row>
    <row r="77" spans="1:42" ht="13.2" x14ac:dyDescent="0.25">
      <c r="A77" s="295">
        <v>3235</v>
      </c>
      <c r="B77" s="287" t="s">
        <v>42</v>
      </c>
      <c r="C77" s="296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</row>
    <row r="78" spans="1:42" ht="13.2" x14ac:dyDescent="0.25">
      <c r="A78" s="295">
        <v>3236</v>
      </c>
      <c r="B78" s="287" t="s">
        <v>43</v>
      </c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  <c r="AJ78" s="296"/>
      <c r="AK78" s="296"/>
      <c r="AL78" s="296"/>
      <c r="AM78" s="296"/>
      <c r="AN78" s="296"/>
      <c r="AO78" s="296"/>
      <c r="AP78" s="296"/>
    </row>
    <row r="79" spans="1:42" ht="13.2" x14ac:dyDescent="0.25">
      <c r="A79" s="295">
        <v>3237</v>
      </c>
      <c r="B79" s="287" t="s">
        <v>44</v>
      </c>
      <c r="C79" s="296"/>
      <c r="D79" s="296"/>
      <c r="E79" s="296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  <c r="Y79" s="296"/>
      <c r="Z79" s="296"/>
      <c r="AA79" s="296"/>
      <c r="AB79" s="296"/>
      <c r="AC79" s="296"/>
      <c r="AD79" s="296"/>
      <c r="AE79" s="296"/>
      <c r="AF79" s="296"/>
      <c r="AG79" s="296"/>
      <c r="AH79" s="296"/>
      <c r="AI79" s="296"/>
      <c r="AJ79" s="296"/>
      <c r="AK79" s="296"/>
      <c r="AL79" s="296"/>
      <c r="AM79" s="296"/>
      <c r="AN79" s="296"/>
      <c r="AO79" s="296"/>
      <c r="AP79" s="296"/>
    </row>
    <row r="80" spans="1:42" ht="13.2" x14ac:dyDescent="0.25">
      <c r="A80" s="295">
        <v>3238</v>
      </c>
      <c r="B80" s="287" t="s">
        <v>45</v>
      </c>
      <c r="C80" s="296"/>
      <c r="D80" s="296"/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  <c r="AJ80" s="296"/>
      <c r="AK80" s="296"/>
      <c r="AL80" s="296"/>
      <c r="AM80" s="296"/>
      <c r="AN80" s="296"/>
      <c r="AO80" s="296"/>
      <c r="AP80" s="296"/>
    </row>
    <row r="81" spans="1:42" ht="13.2" x14ac:dyDescent="0.25">
      <c r="A81" s="295">
        <v>3239</v>
      </c>
      <c r="B81" s="287" t="s">
        <v>46</v>
      </c>
      <c r="C81" s="296"/>
      <c r="D81" s="296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6"/>
      <c r="AB81" s="296"/>
      <c r="AC81" s="296"/>
      <c r="AD81" s="296"/>
      <c r="AE81" s="296"/>
      <c r="AF81" s="296"/>
      <c r="AG81" s="296"/>
      <c r="AH81" s="296"/>
      <c r="AI81" s="296"/>
      <c r="AJ81" s="296"/>
      <c r="AK81" s="296"/>
      <c r="AL81" s="296"/>
      <c r="AM81" s="296"/>
      <c r="AN81" s="296"/>
      <c r="AO81" s="296"/>
      <c r="AP81" s="296"/>
    </row>
    <row r="82" spans="1:42" ht="13.2" x14ac:dyDescent="0.25">
      <c r="A82" s="295">
        <v>3291</v>
      </c>
      <c r="B82" s="287" t="s">
        <v>48</v>
      </c>
      <c r="C82" s="296"/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6"/>
      <c r="AE82" s="296"/>
      <c r="AF82" s="296"/>
      <c r="AG82" s="296"/>
      <c r="AH82" s="296"/>
      <c r="AI82" s="296"/>
      <c r="AJ82" s="296"/>
      <c r="AK82" s="296"/>
      <c r="AL82" s="296"/>
      <c r="AM82" s="296"/>
      <c r="AN82" s="296"/>
      <c r="AO82" s="296"/>
      <c r="AP82" s="296"/>
    </row>
    <row r="83" spans="1:42" ht="13.2" x14ac:dyDescent="0.25">
      <c r="A83" s="295">
        <v>3292</v>
      </c>
      <c r="B83" s="287" t="s">
        <v>49</v>
      </c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  <c r="AE83" s="296"/>
      <c r="AF83" s="296"/>
      <c r="AG83" s="296"/>
      <c r="AH83" s="296"/>
      <c r="AI83" s="296"/>
      <c r="AJ83" s="296"/>
      <c r="AK83" s="296"/>
      <c r="AL83" s="296"/>
      <c r="AM83" s="296"/>
      <c r="AN83" s="296"/>
      <c r="AO83" s="296"/>
      <c r="AP83" s="296"/>
    </row>
    <row r="84" spans="1:42" ht="13.2" x14ac:dyDescent="0.25">
      <c r="A84" s="295">
        <v>3293</v>
      </c>
      <c r="B84" s="287" t="s">
        <v>50</v>
      </c>
      <c r="C84" s="296"/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6"/>
      <c r="AC84" s="296"/>
      <c r="AD84" s="296"/>
      <c r="AE84" s="296"/>
      <c r="AF84" s="296"/>
      <c r="AG84" s="296"/>
      <c r="AH84" s="296"/>
      <c r="AI84" s="296"/>
      <c r="AJ84" s="296"/>
      <c r="AK84" s="296"/>
      <c r="AL84" s="296"/>
      <c r="AM84" s="296"/>
      <c r="AN84" s="296"/>
      <c r="AO84" s="296"/>
      <c r="AP84" s="296"/>
    </row>
    <row r="85" spans="1:42" ht="13.2" x14ac:dyDescent="0.25">
      <c r="A85" s="295">
        <v>3294</v>
      </c>
      <c r="B85" s="287" t="s">
        <v>51</v>
      </c>
      <c r="C85" s="296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  <c r="AA85" s="296"/>
      <c r="AB85" s="296"/>
      <c r="AC85" s="296"/>
      <c r="AD85" s="296"/>
      <c r="AE85" s="296"/>
      <c r="AF85" s="296"/>
      <c r="AG85" s="296"/>
      <c r="AH85" s="296"/>
      <c r="AI85" s="296"/>
      <c r="AJ85" s="296"/>
      <c r="AK85" s="296"/>
      <c r="AL85" s="296"/>
      <c r="AM85" s="296"/>
      <c r="AN85" s="296"/>
      <c r="AO85" s="296"/>
      <c r="AP85" s="296"/>
    </row>
    <row r="86" spans="1:42" ht="13.2" x14ac:dyDescent="0.25">
      <c r="A86" s="295">
        <v>3295</v>
      </c>
      <c r="B86" s="287" t="s">
        <v>52</v>
      </c>
      <c r="C86" s="296"/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6"/>
      <c r="AA86" s="296"/>
      <c r="AB86" s="296"/>
      <c r="AC86" s="296"/>
      <c r="AD86" s="296"/>
      <c r="AE86" s="296"/>
      <c r="AF86" s="296"/>
      <c r="AG86" s="296"/>
      <c r="AH86" s="296"/>
      <c r="AI86" s="296"/>
      <c r="AJ86" s="296"/>
      <c r="AK86" s="296"/>
      <c r="AL86" s="296"/>
      <c r="AM86" s="296"/>
      <c r="AN86" s="296"/>
      <c r="AO86" s="296"/>
      <c r="AP86" s="296"/>
    </row>
    <row r="87" spans="1:42" ht="26.4" x14ac:dyDescent="0.25">
      <c r="A87" s="295">
        <v>3299</v>
      </c>
      <c r="B87" s="287" t="s">
        <v>53</v>
      </c>
      <c r="C87" s="296"/>
      <c r="D87" s="296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  <c r="AA87" s="296"/>
      <c r="AB87" s="296"/>
      <c r="AC87" s="296"/>
      <c r="AD87" s="296"/>
      <c r="AE87" s="296"/>
      <c r="AF87" s="296"/>
      <c r="AG87" s="296"/>
      <c r="AH87" s="296"/>
      <c r="AI87" s="296"/>
      <c r="AJ87" s="296"/>
      <c r="AK87" s="296"/>
      <c r="AL87" s="296"/>
      <c r="AM87" s="296"/>
      <c r="AN87" s="296"/>
      <c r="AO87" s="296"/>
      <c r="AP87" s="296"/>
    </row>
    <row r="88" spans="1:42" ht="26.4" x14ac:dyDescent="0.25">
      <c r="A88" s="295">
        <v>3431</v>
      </c>
      <c r="B88" s="287" t="s">
        <v>54</v>
      </c>
      <c r="C88" s="296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  <c r="Y88" s="296"/>
      <c r="Z88" s="296"/>
      <c r="AA88" s="296"/>
      <c r="AB88" s="296"/>
      <c r="AC88" s="296"/>
      <c r="AD88" s="296"/>
      <c r="AE88" s="296"/>
      <c r="AF88" s="296"/>
      <c r="AG88" s="296"/>
      <c r="AH88" s="296"/>
      <c r="AI88" s="296"/>
      <c r="AJ88" s="296"/>
      <c r="AK88" s="296"/>
      <c r="AL88" s="296"/>
      <c r="AM88" s="296"/>
      <c r="AN88" s="296"/>
      <c r="AO88" s="296"/>
      <c r="AP88" s="296"/>
    </row>
    <row r="89" spans="1:42" ht="26.4" x14ac:dyDescent="0.25">
      <c r="A89" s="295">
        <v>3434</v>
      </c>
      <c r="B89" s="287" t="s">
        <v>55</v>
      </c>
      <c r="C89" s="296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  <c r="AA89" s="296"/>
      <c r="AB89" s="296"/>
      <c r="AC89" s="296"/>
      <c r="AD89" s="296"/>
      <c r="AE89" s="296"/>
      <c r="AF89" s="296"/>
      <c r="AG89" s="296"/>
      <c r="AH89" s="296"/>
      <c r="AI89" s="296"/>
      <c r="AJ89" s="296"/>
      <c r="AK89" s="296"/>
      <c r="AL89" s="296"/>
      <c r="AM89" s="296"/>
      <c r="AN89" s="296"/>
      <c r="AO89" s="296"/>
      <c r="AP89" s="296"/>
    </row>
    <row r="90" spans="1:42" s="276" customFormat="1" ht="13.2" x14ac:dyDescent="0.25">
      <c r="A90" s="292" t="s">
        <v>21</v>
      </c>
      <c r="B90" s="333" t="s">
        <v>57</v>
      </c>
      <c r="C90" s="294">
        <f>C92+C94+C98+C103+C106+C108</f>
        <v>831119</v>
      </c>
      <c r="D90" s="294">
        <f>D92+D94+D98+D103+D106+D108</f>
        <v>500000</v>
      </c>
      <c r="E90" s="294"/>
      <c r="F90" s="294">
        <f t="shared" ref="F90:O90" si="59">F92+F94+F108</f>
        <v>0</v>
      </c>
      <c r="G90" s="294">
        <f t="shared" si="59"/>
        <v>0</v>
      </c>
      <c r="H90" s="294">
        <f t="shared" si="59"/>
        <v>0</v>
      </c>
      <c r="I90" s="294">
        <f>I92+I94+I98+I103+I106+I108</f>
        <v>331119</v>
      </c>
      <c r="J90" s="294">
        <f>J92+J94+J98+J103+J108</f>
        <v>0</v>
      </c>
      <c r="K90" s="294">
        <f t="shared" si="59"/>
        <v>0</v>
      </c>
      <c r="L90" s="294">
        <f t="shared" si="59"/>
        <v>0</v>
      </c>
      <c r="M90" s="294">
        <f t="shared" si="59"/>
        <v>0</v>
      </c>
      <c r="N90" s="294">
        <f t="shared" si="59"/>
        <v>0</v>
      </c>
      <c r="O90" s="294">
        <f t="shared" si="59"/>
        <v>0</v>
      </c>
      <c r="P90" s="294">
        <f t="shared" ref="P90" si="60">P92+P94+P98+P103+P108</f>
        <v>0</v>
      </c>
      <c r="Q90" s="294">
        <f>Q92+Q94+Q98+Q103+Q108</f>
        <v>831119</v>
      </c>
      <c r="R90" s="294">
        <f>R92+R94+R98+R103+R108</f>
        <v>500000</v>
      </c>
      <c r="S90" s="294"/>
      <c r="T90" s="294">
        <f t="shared" ref="T90:V90" si="61">T92+T94+T108</f>
        <v>0</v>
      </c>
      <c r="U90" s="294">
        <f t="shared" si="61"/>
        <v>0</v>
      </c>
      <c r="V90" s="294">
        <f t="shared" si="61"/>
        <v>0</v>
      </c>
      <c r="W90" s="294">
        <f>W92+W94+W98+W103+W108</f>
        <v>331119</v>
      </c>
      <c r="X90" s="294">
        <f t="shared" ref="X90:AB90" si="62">X92+X94+X108</f>
        <v>0</v>
      </c>
      <c r="Y90" s="294">
        <f t="shared" si="62"/>
        <v>0</v>
      </c>
      <c r="Z90" s="294">
        <f t="shared" si="62"/>
        <v>0</v>
      </c>
      <c r="AA90" s="294">
        <f t="shared" si="62"/>
        <v>0</v>
      </c>
      <c r="AB90" s="294">
        <f t="shared" si="62"/>
        <v>0</v>
      </c>
      <c r="AC90" s="294">
        <f t="shared" ref="AC90" si="63">AC92+AC94+AC98+AC103+AC108</f>
        <v>0</v>
      </c>
      <c r="AD90" s="294">
        <f>AD92+AD94+AD98+AD103+AD106+AD108</f>
        <v>831119</v>
      </c>
      <c r="AE90" s="294">
        <f>AE92+AE94+AE98+AE103+AE106+AE108</f>
        <v>500000</v>
      </c>
      <c r="AF90" s="294"/>
      <c r="AG90" s="294">
        <f t="shared" ref="AG90:AI90" si="64">AG92+AG94+AG108</f>
        <v>0</v>
      </c>
      <c r="AH90" s="294">
        <f t="shared" si="64"/>
        <v>0</v>
      </c>
      <c r="AI90" s="294">
        <f t="shared" si="64"/>
        <v>0</v>
      </c>
      <c r="AJ90" s="294">
        <f>AJ92+AJ94+AJ98+AJ103+AJ108</f>
        <v>331119</v>
      </c>
      <c r="AK90" s="294">
        <f t="shared" ref="AK90:AO90" si="65">AK92+AK94+AK108</f>
        <v>0</v>
      </c>
      <c r="AL90" s="294">
        <f t="shared" si="65"/>
        <v>0</v>
      </c>
      <c r="AM90" s="294">
        <f t="shared" si="65"/>
        <v>0</v>
      </c>
      <c r="AN90" s="294">
        <f t="shared" si="65"/>
        <v>0</v>
      </c>
      <c r="AO90" s="294">
        <f t="shared" si="65"/>
        <v>0</v>
      </c>
      <c r="AP90" s="294">
        <f t="shared" ref="AP90" si="66">AP92+AP94+AP98+AP103+AP108</f>
        <v>0</v>
      </c>
    </row>
    <row r="91" spans="1:42" ht="13.2" x14ac:dyDescent="0.25">
      <c r="A91" s="295">
        <v>3111</v>
      </c>
      <c r="B91" s="287" t="s">
        <v>23</v>
      </c>
      <c r="C91" s="387">
        <f>SUM(D91:P91)</f>
        <v>642318</v>
      </c>
      <c r="D91" s="296">
        <v>425103</v>
      </c>
      <c r="E91" s="296"/>
      <c r="F91" s="296"/>
      <c r="G91" s="296"/>
      <c r="H91" s="296"/>
      <c r="I91" s="296">
        <v>217215</v>
      </c>
      <c r="J91" s="296"/>
      <c r="K91" s="296"/>
      <c r="L91" s="296"/>
      <c r="M91" s="296"/>
      <c r="N91" s="296"/>
      <c r="O91" s="296"/>
      <c r="P91" s="296"/>
      <c r="Q91" s="296">
        <f>SUM(R91:AC91)</f>
        <v>642318</v>
      </c>
      <c r="R91" s="296">
        <v>425103</v>
      </c>
      <c r="S91" s="296"/>
      <c r="T91" s="296"/>
      <c r="U91" s="296"/>
      <c r="V91" s="296"/>
      <c r="W91" s="296">
        <v>217215</v>
      </c>
      <c r="X91" s="296"/>
      <c r="Y91" s="296"/>
      <c r="Z91" s="296"/>
      <c r="AA91" s="296"/>
      <c r="AB91" s="296"/>
      <c r="AC91" s="296"/>
      <c r="AD91" s="296">
        <f>SUM(AE91:AP91)</f>
        <v>642318</v>
      </c>
      <c r="AE91" s="296">
        <v>425103</v>
      </c>
      <c r="AF91" s="296"/>
      <c r="AG91" s="296"/>
      <c r="AH91" s="296"/>
      <c r="AI91" s="296"/>
      <c r="AJ91" s="296">
        <v>217215</v>
      </c>
      <c r="AK91" s="296"/>
      <c r="AL91" s="296"/>
      <c r="AM91" s="296"/>
      <c r="AN91" s="296"/>
      <c r="AO91" s="296"/>
      <c r="AP91" s="296"/>
    </row>
    <row r="92" spans="1:42" ht="13.2" x14ac:dyDescent="0.25">
      <c r="A92" s="286">
        <v>311</v>
      </c>
      <c r="B92" s="297"/>
      <c r="C92" s="298">
        <f>SUM(C91)</f>
        <v>642318</v>
      </c>
      <c r="D92" s="298">
        <f t="shared" ref="D92:P92" si="67">SUM(D91)</f>
        <v>425103</v>
      </c>
      <c r="E92" s="298"/>
      <c r="F92" s="298">
        <f t="shared" si="67"/>
        <v>0</v>
      </c>
      <c r="G92" s="298">
        <f t="shared" si="67"/>
        <v>0</v>
      </c>
      <c r="H92" s="298">
        <f t="shared" si="67"/>
        <v>0</v>
      </c>
      <c r="I92" s="298">
        <f t="shared" si="67"/>
        <v>217215</v>
      </c>
      <c r="J92" s="298">
        <f t="shared" si="67"/>
        <v>0</v>
      </c>
      <c r="K92" s="298">
        <f t="shared" si="67"/>
        <v>0</v>
      </c>
      <c r="L92" s="298">
        <f t="shared" si="67"/>
        <v>0</v>
      </c>
      <c r="M92" s="298">
        <f t="shared" si="67"/>
        <v>0</v>
      </c>
      <c r="N92" s="298">
        <f t="shared" si="67"/>
        <v>0</v>
      </c>
      <c r="O92" s="298">
        <f t="shared" si="67"/>
        <v>0</v>
      </c>
      <c r="P92" s="298">
        <f t="shared" si="67"/>
        <v>0</v>
      </c>
      <c r="Q92" s="298">
        <f>SUM(Q91)</f>
        <v>642318</v>
      </c>
      <c r="R92" s="298">
        <f t="shared" ref="R92" si="68">SUM(R91)</f>
        <v>425103</v>
      </c>
      <c r="S92" s="298"/>
      <c r="T92" s="298">
        <f t="shared" ref="T92:AC92" si="69">SUM(T91)</f>
        <v>0</v>
      </c>
      <c r="U92" s="298">
        <f t="shared" si="69"/>
        <v>0</v>
      </c>
      <c r="V92" s="298">
        <f t="shared" si="69"/>
        <v>0</v>
      </c>
      <c r="W92" s="298">
        <f t="shared" si="69"/>
        <v>217215</v>
      </c>
      <c r="X92" s="298">
        <f t="shared" si="69"/>
        <v>0</v>
      </c>
      <c r="Y92" s="298">
        <f t="shared" si="69"/>
        <v>0</v>
      </c>
      <c r="Z92" s="298">
        <f t="shared" si="69"/>
        <v>0</v>
      </c>
      <c r="AA92" s="298">
        <f t="shared" si="69"/>
        <v>0</v>
      </c>
      <c r="AB92" s="298">
        <f t="shared" si="69"/>
        <v>0</v>
      </c>
      <c r="AC92" s="298">
        <f t="shared" si="69"/>
        <v>0</v>
      </c>
      <c r="AD92" s="298">
        <f>SUM(AD91)</f>
        <v>642318</v>
      </c>
      <c r="AE92" s="298">
        <f t="shared" ref="AE92:AP92" si="70">SUM(AE91)</f>
        <v>425103</v>
      </c>
      <c r="AF92" s="298"/>
      <c r="AG92" s="298">
        <f t="shared" si="70"/>
        <v>0</v>
      </c>
      <c r="AH92" s="298">
        <f t="shared" si="70"/>
        <v>0</v>
      </c>
      <c r="AI92" s="298">
        <f t="shared" si="70"/>
        <v>0</v>
      </c>
      <c r="AJ92" s="298">
        <f t="shared" si="70"/>
        <v>217215</v>
      </c>
      <c r="AK92" s="298">
        <f t="shared" si="70"/>
        <v>0</v>
      </c>
      <c r="AL92" s="298">
        <f t="shared" si="70"/>
        <v>0</v>
      </c>
      <c r="AM92" s="298">
        <f t="shared" si="70"/>
        <v>0</v>
      </c>
      <c r="AN92" s="298">
        <f t="shared" si="70"/>
        <v>0</v>
      </c>
      <c r="AO92" s="298">
        <f t="shared" si="70"/>
        <v>0</v>
      </c>
      <c r="AP92" s="298">
        <f t="shared" si="70"/>
        <v>0</v>
      </c>
    </row>
    <row r="93" spans="1:42" ht="13.2" x14ac:dyDescent="0.25">
      <c r="A93" s="295">
        <v>3121</v>
      </c>
      <c r="B93" s="287" t="s">
        <v>24</v>
      </c>
      <c r="C93" s="296">
        <f>SUM(D93:P93)</f>
        <v>15000</v>
      </c>
      <c r="D93" s="296">
        <v>7500</v>
      </c>
      <c r="E93" s="296"/>
      <c r="F93" s="296"/>
      <c r="G93" s="296"/>
      <c r="H93" s="296"/>
      <c r="I93" s="296">
        <v>7500</v>
      </c>
      <c r="J93" s="296"/>
      <c r="K93" s="296"/>
      <c r="L93" s="296"/>
      <c r="M93" s="296"/>
      <c r="N93" s="296"/>
      <c r="O93" s="296"/>
      <c r="P93" s="296"/>
      <c r="Q93" s="296">
        <f>SUM(R93:AC93)</f>
        <v>15000</v>
      </c>
      <c r="R93" s="296">
        <v>7500</v>
      </c>
      <c r="S93" s="296"/>
      <c r="T93" s="296"/>
      <c r="U93" s="296"/>
      <c r="V93" s="296"/>
      <c r="W93" s="296">
        <v>7500</v>
      </c>
      <c r="X93" s="296"/>
      <c r="Y93" s="296"/>
      <c r="Z93" s="296"/>
      <c r="AA93" s="296"/>
      <c r="AB93" s="296"/>
      <c r="AC93" s="296"/>
      <c r="AD93" s="296">
        <f>SUM(AE93:AP93)</f>
        <v>15000</v>
      </c>
      <c r="AE93" s="296">
        <v>7500</v>
      </c>
      <c r="AF93" s="296"/>
      <c r="AG93" s="296"/>
      <c r="AH93" s="296"/>
      <c r="AI93" s="296"/>
      <c r="AJ93" s="296">
        <v>7500</v>
      </c>
      <c r="AK93" s="296"/>
      <c r="AL93" s="296"/>
      <c r="AM93" s="296"/>
      <c r="AN93" s="296"/>
      <c r="AO93" s="296"/>
      <c r="AP93" s="296"/>
    </row>
    <row r="94" spans="1:42" ht="13.2" x14ac:dyDescent="0.25">
      <c r="A94" s="286">
        <v>312</v>
      </c>
      <c r="B94" s="297"/>
      <c r="C94" s="298">
        <f>SUM(C93)</f>
        <v>15000</v>
      </c>
      <c r="D94" s="298">
        <f t="shared" ref="D94:P94" si="71">SUM(D93)</f>
        <v>7500</v>
      </c>
      <c r="E94" s="298"/>
      <c r="F94" s="298">
        <f t="shared" si="71"/>
        <v>0</v>
      </c>
      <c r="G94" s="298">
        <f t="shared" si="71"/>
        <v>0</v>
      </c>
      <c r="H94" s="298">
        <f t="shared" si="71"/>
        <v>0</v>
      </c>
      <c r="I94" s="298">
        <f t="shared" si="71"/>
        <v>7500</v>
      </c>
      <c r="J94" s="298">
        <f t="shared" si="71"/>
        <v>0</v>
      </c>
      <c r="K94" s="298">
        <f t="shared" si="71"/>
        <v>0</v>
      </c>
      <c r="L94" s="298">
        <f t="shared" si="71"/>
        <v>0</v>
      </c>
      <c r="M94" s="298">
        <f t="shared" si="71"/>
        <v>0</v>
      </c>
      <c r="N94" s="298">
        <f t="shared" si="71"/>
        <v>0</v>
      </c>
      <c r="O94" s="298">
        <f t="shared" si="71"/>
        <v>0</v>
      </c>
      <c r="P94" s="298">
        <f t="shared" si="71"/>
        <v>0</v>
      </c>
      <c r="Q94" s="298">
        <f>SUM(Q93)</f>
        <v>15000</v>
      </c>
      <c r="R94" s="298">
        <f t="shared" ref="R94" si="72">SUM(R93)</f>
        <v>7500</v>
      </c>
      <c r="S94" s="298"/>
      <c r="T94" s="298">
        <f t="shared" ref="T94:AC94" si="73">SUM(T93)</f>
        <v>0</v>
      </c>
      <c r="U94" s="298">
        <f t="shared" si="73"/>
        <v>0</v>
      </c>
      <c r="V94" s="298">
        <f t="shared" si="73"/>
        <v>0</v>
      </c>
      <c r="W94" s="298">
        <f t="shared" si="73"/>
        <v>7500</v>
      </c>
      <c r="X94" s="298">
        <f t="shared" si="73"/>
        <v>0</v>
      </c>
      <c r="Y94" s="298">
        <f t="shared" si="73"/>
        <v>0</v>
      </c>
      <c r="Z94" s="298">
        <f t="shared" si="73"/>
        <v>0</v>
      </c>
      <c r="AA94" s="298">
        <f t="shared" si="73"/>
        <v>0</v>
      </c>
      <c r="AB94" s="298">
        <f t="shared" si="73"/>
        <v>0</v>
      </c>
      <c r="AC94" s="298">
        <f t="shared" si="73"/>
        <v>0</v>
      </c>
      <c r="AD94" s="298">
        <f>SUM(AD93)</f>
        <v>15000</v>
      </c>
      <c r="AE94" s="298">
        <f t="shared" ref="AE94:AP94" si="74">SUM(AE93)</f>
        <v>7500</v>
      </c>
      <c r="AF94" s="298"/>
      <c r="AG94" s="298">
        <f t="shared" si="74"/>
        <v>0</v>
      </c>
      <c r="AH94" s="298">
        <f t="shared" si="74"/>
        <v>0</v>
      </c>
      <c r="AI94" s="298">
        <f t="shared" si="74"/>
        <v>0</v>
      </c>
      <c r="AJ94" s="298">
        <f t="shared" si="74"/>
        <v>7500</v>
      </c>
      <c r="AK94" s="298">
        <f t="shared" si="74"/>
        <v>0</v>
      </c>
      <c r="AL94" s="298">
        <f t="shared" si="74"/>
        <v>0</v>
      </c>
      <c r="AM94" s="298">
        <f t="shared" si="74"/>
        <v>0</v>
      </c>
      <c r="AN94" s="298">
        <f t="shared" si="74"/>
        <v>0</v>
      </c>
      <c r="AO94" s="298">
        <f t="shared" si="74"/>
        <v>0</v>
      </c>
      <c r="AP94" s="298">
        <f t="shared" si="74"/>
        <v>0</v>
      </c>
    </row>
    <row r="95" spans="1:42" s="269" customFormat="1" ht="26.4" x14ac:dyDescent="0.25">
      <c r="A95" s="295">
        <v>3131</v>
      </c>
      <c r="B95" s="287" t="s">
        <v>25</v>
      </c>
      <c r="C95" s="296">
        <f t="shared" ref="C95:C102" si="75">SUM(D95:P95)</f>
        <v>0</v>
      </c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296">
        <f>SUM(R95:AC95)</f>
        <v>0</v>
      </c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>
        <f t="shared" ref="AD95:AD97" si="76">SUM(AE95:AP95)</f>
        <v>0</v>
      </c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  <c r="AO95" s="296"/>
      <c r="AP95" s="296"/>
    </row>
    <row r="96" spans="1:42" s="269" customFormat="1" ht="26.4" x14ac:dyDescent="0.25">
      <c r="A96" s="295">
        <v>3132</v>
      </c>
      <c r="B96" s="287" t="s">
        <v>26</v>
      </c>
      <c r="C96" s="296">
        <f t="shared" si="75"/>
        <v>100737</v>
      </c>
      <c r="D96" s="296">
        <v>64897</v>
      </c>
      <c r="E96" s="296"/>
      <c r="F96" s="296"/>
      <c r="G96" s="296"/>
      <c r="H96" s="296"/>
      <c r="I96" s="296">
        <v>35840</v>
      </c>
      <c r="J96" s="296"/>
      <c r="K96" s="296"/>
      <c r="L96" s="296"/>
      <c r="M96" s="296"/>
      <c r="N96" s="296"/>
      <c r="O96" s="296"/>
      <c r="P96" s="296"/>
      <c r="Q96" s="296">
        <v>92570</v>
      </c>
      <c r="R96" s="296">
        <v>64897</v>
      </c>
      <c r="S96" s="296"/>
      <c r="T96" s="296"/>
      <c r="U96" s="296"/>
      <c r="V96" s="296"/>
      <c r="W96" s="296">
        <v>35840</v>
      </c>
      <c r="X96" s="296"/>
      <c r="Y96" s="296"/>
      <c r="Z96" s="296"/>
      <c r="AA96" s="296"/>
      <c r="AB96" s="296"/>
      <c r="AC96" s="296"/>
      <c r="AD96" s="296">
        <f t="shared" si="76"/>
        <v>100737</v>
      </c>
      <c r="AE96" s="296">
        <v>64897</v>
      </c>
      <c r="AF96" s="296"/>
      <c r="AG96" s="296"/>
      <c r="AH96" s="296"/>
      <c r="AI96" s="296"/>
      <c r="AJ96" s="296">
        <v>35840</v>
      </c>
      <c r="AK96" s="296"/>
      <c r="AL96" s="296"/>
      <c r="AM96" s="296"/>
      <c r="AN96" s="296"/>
      <c r="AO96" s="296"/>
      <c r="AP96" s="296"/>
    </row>
    <row r="97" spans="1:42" s="269" customFormat="1" ht="26.4" x14ac:dyDescent="0.25">
      <c r="A97" s="295">
        <v>3133</v>
      </c>
      <c r="B97" s="287" t="s">
        <v>27</v>
      </c>
      <c r="C97" s="296">
        <f t="shared" si="75"/>
        <v>0</v>
      </c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296"/>
      <c r="AA97" s="296"/>
      <c r="AB97" s="296"/>
      <c r="AC97" s="296"/>
      <c r="AD97" s="296">
        <f t="shared" si="76"/>
        <v>0</v>
      </c>
      <c r="AE97" s="296"/>
      <c r="AF97" s="296"/>
      <c r="AG97" s="296"/>
      <c r="AH97" s="296"/>
      <c r="AI97" s="296"/>
      <c r="AJ97" s="296"/>
      <c r="AK97" s="296"/>
      <c r="AL97" s="296"/>
      <c r="AM97" s="296"/>
      <c r="AN97" s="296"/>
      <c r="AO97" s="296"/>
      <c r="AP97" s="296"/>
    </row>
    <row r="98" spans="1:42" s="269" customFormat="1" ht="13.2" x14ac:dyDescent="0.25">
      <c r="A98" s="286">
        <v>313</v>
      </c>
      <c r="B98" s="297"/>
      <c r="C98" s="298">
        <f t="shared" si="75"/>
        <v>100737</v>
      </c>
      <c r="D98" s="298">
        <f>SUM(D96:D97)</f>
        <v>64897</v>
      </c>
      <c r="E98" s="298"/>
      <c r="F98" s="298">
        <f t="shared" ref="F98:O98" si="77">SUM(F94:F96)</f>
        <v>0</v>
      </c>
      <c r="G98" s="298">
        <f t="shared" si="77"/>
        <v>0</v>
      </c>
      <c r="H98" s="298">
        <f t="shared" si="77"/>
        <v>0</v>
      </c>
      <c r="I98" s="298">
        <f>SUM(I95:I97)</f>
        <v>35840</v>
      </c>
      <c r="J98" s="298">
        <f>SUM(J95:J97)</f>
        <v>0</v>
      </c>
      <c r="K98" s="298">
        <f t="shared" si="77"/>
        <v>0</v>
      </c>
      <c r="L98" s="298">
        <f t="shared" si="77"/>
        <v>0</v>
      </c>
      <c r="M98" s="298">
        <f t="shared" si="77"/>
        <v>0</v>
      </c>
      <c r="N98" s="298">
        <f t="shared" si="77"/>
        <v>0</v>
      </c>
      <c r="O98" s="298">
        <f t="shared" si="77"/>
        <v>0</v>
      </c>
      <c r="P98" s="298">
        <f t="shared" ref="P98" si="78">SUM(P95:P97)</f>
        <v>0</v>
      </c>
      <c r="Q98" s="298">
        <f>SUM(R98:AC98)</f>
        <v>100737</v>
      </c>
      <c r="R98" s="298">
        <f>SUM(R96:R97)</f>
        <v>64897</v>
      </c>
      <c r="S98" s="298"/>
      <c r="T98" s="298">
        <f t="shared" ref="T98:V98" si="79">SUM(T94:T96)</f>
        <v>0</v>
      </c>
      <c r="U98" s="298">
        <f t="shared" si="79"/>
        <v>0</v>
      </c>
      <c r="V98" s="298">
        <f t="shared" si="79"/>
        <v>0</v>
      </c>
      <c r="W98" s="298">
        <f>SUM(W95:W97)</f>
        <v>35840</v>
      </c>
      <c r="X98" s="298">
        <f t="shared" ref="X98:AB98" si="80">SUM(X94:X96)</f>
        <v>0</v>
      </c>
      <c r="Y98" s="298">
        <f t="shared" si="80"/>
        <v>0</v>
      </c>
      <c r="Z98" s="298">
        <f t="shared" si="80"/>
        <v>0</v>
      </c>
      <c r="AA98" s="298">
        <f t="shared" si="80"/>
        <v>0</v>
      </c>
      <c r="AB98" s="298">
        <f t="shared" si="80"/>
        <v>0</v>
      </c>
      <c r="AC98" s="298">
        <f t="shared" ref="AC98" si="81">SUM(AC95:AC97)</f>
        <v>0</v>
      </c>
      <c r="AD98" s="298">
        <f>SUM(AE98:AP98)</f>
        <v>100737</v>
      </c>
      <c r="AE98" s="298">
        <f>SUM(AE96:AE97)</f>
        <v>64897</v>
      </c>
      <c r="AF98" s="298"/>
      <c r="AG98" s="298">
        <f t="shared" ref="AG98:AI98" si="82">SUM(AG94:AG96)</f>
        <v>0</v>
      </c>
      <c r="AH98" s="298">
        <f t="shared" si="82"/>
        <v>0</v>
      </c>
      <c r="AI98" s="298">
        <f t="shared" si="82"/>
        <v>0</v>
      </c>
      <c r="AJ98" s="298">
        <f>SUM(AJ95:AJ97)</f>
        <v>35840</v>
      </c>
      <c r="AK98" s="298">
        <f t="shared" ref="AK98:AO98" si="83">SUM(AK94:AK96)</f>
        <v>0</v>
      </c>
      <c r="AL98" s="298">
        <f t="shared" si="83"/>
        <v>0</v>
      </c>
      <c r="AM98" s="298">
        <f t="shared" si="83"/>
        <v>0</v>
      </c>
      <c r="AN98" s="298">
        <f t="shared" si="83"/>
        <v>0</v>
      </c>
      <c r="AO98" s="298">
        <f t="shared" si="83"/>
        <v>0</v>
      </c>
      <c r="AP98" s="298">
        <f t="shared" ref="AP98" si="84">SUM(AP95:AP97)</f>
        <v>0</v>
      </c>
    </row>
    <row r="99" spans="1:42" s="269" customFormat="1" ht="13.2" x14ac:dyDescent="0.25">
      <c r="A99" s="295">
        <v>3211</v>
      </c>
      <c r="B99" s="332" t="s">
        <v>28</v>
      </c>
      <c r="C99" s="296">
        <f t="shared" si="75"/>
        <v>6000</v>
      </c>
      <c r="D99" s="298"/>
      <c r="E99" s="298"/>
      <c r="F99" s="298"/>
      <c r="G99" s="298"/>
      <c r="H99" s="298"/>
      <c r="I99" s="296">
        <v>6000</v>
      </c>
      <c r="J99" s="296"/>
      <c r="K99" s="298"/>
      <c r="L99" s="298"/>
      <c r="M99" s="298"/>
      <c r="N99" s="298"/>
      <c r="O99" s="298"/>
      <c r="P99" s="296"/>
      <c r="Q99" s="296">
        <f>SUM(R99:AC99)</f>
        <v>6000</v>
      </c>
      <c r="R99" s="298"/>
      <c r="S99" s="298"/>
      <c r="T99" s="298"/>
      <c r="U99" s="298"/>
      <c r="V99" s="298"/>
      <c r="W99" s="296">
        <v>6000</v>
      </c>
      <c r="X99" s="298"/>
      <c r="Y99" s="298"/>
      <c r="Z99" s="298"/>
      <c r="AA99" s="298"/>
      <c r="AB99" s="298"/>
      <c r="AC99" s="296"/>
      <c r="AD99" s="296">
        <f t="shared" ref="AD99:AD102" si="85">SUM(AE99:AP99)</f>
        <v>6000</v>
      </c>
      <c r="AE99" s="298"/>
      <c r="AF99" s="298"/>
      <c r="AG99" s="298"/>
      <c r="AH99" s="298"/>
      <c r="AI99" s="298"/>
      <c r="AJ99" s="296">
        <v>6000</v>
      </c>
      <c r="AK99" s="298"/>
      <c r="AL99" s="298"/>
      <c r="AM99" s="298"/>
      <c r="AN99" s="298"/>
      <c r="AO99" s="298"/>
      <c r="AP99" s="296"/>
    </row>
    <row r="100" spans="1:42" s="269" customFormat="1" ht="26.4" x14ac:dyDescent="0.25">
      <c r="A100" s="295">
        <v>3212</v>
      </c>
      <c r="B100" s="287" t="s">
        <v>29</v>
      </c>
      <c r="C100" s="387">
        <f t="shared" si="75"/>
        <v>29064</v>
      </c>
      <c r="D100" s="388">
        <v>2500</v>
      </c>
      <c r="E100" s="388"/>
      <c r="F100" s="388"/>
      <c r="G100" s="388"/>
      <c r="H100" s="388"/>
      <c r="I100" s="387">
        <v>26564</v>
      </c>
      <c r="J100" s="296"/>
      <c r="K100" s="298"/>
      <c r="L100" s="298"/>
      <c r="M100" s="298"/>
      <c r="N100" s="298"/>
      <c r="O100" s="298"/>
      <c r="P100" s="296"/>
      <c r="Q100" s="296">
        <f>SUM(R100:AC100)</f>
        <v>29064</v>
      </c>
      <c r="R100" s="388">
        <v>2500</v>
      </c>
      <c r="S100" s="388"/>
      <c r="T100" s="388"/>
      <c r="U100" s="388"/>
      <c r="V100" s="388"/>
      <c r="W100" s="387">
        <v>26564</v>
      </c>
      <c r="X100" s="298"/>
      <c r="Y100" s="298"/>
      <c r="Z100" s="298"/>
      <c r="AA100" s="298"/>
      <c r="AB100" s="298"/>
      <c r="AC100" s="296"/>
      <c r="AD100" s="296">
        <f t="shared" si="85"/>
        <v>29064</v>
      </c>
      <c r="AE100" s="298">
        <v>2500</v>
      </c>
      <c r="AF100" s="298"/>
      <c r="AG100" s="298"/>
      <c r="AH100" s="298"/>
      <c r="AI100" s="298"/>
      <c r="AJ100" s="296">
        <v>26564</v>
      </c>
      <c r="AK100" s="298"/>
      <c r="AL100" s="298"/>
      <c r="AM100" s="298"/>
      <c r="AN100" s="298"/>
      <c r="AO100" s="298"/>
      <c r="AP100" s="296"/>
    </row>
    <row r="101" spans="1:42" s="269" customFormat="1" ht="13.2" x14ac:dyDescent="0.25">
      <c r="A101" s="295">
        <v>3213</v>
      </c>
      <c r="B101" s="287" t="s">
        <v>30</v>
      </c>
      <c r="C101" s="387">
        <f t="shared" si="75"/>
        <v>16000</v>
      </c>
      <c r="D101" s="388"/>
      <c r="E101" s="388"/>
      <c r="F101" s="388"/>
      <c r="G101" s="388"/>
      <c r="H101" s="388"/>
      <c r="I101" s="387">
        <v>16000</v>
      </c>
      <c r="J101" s="296"/>
      <c r="K101" s="298"/>
      <c r="L101" s="298"/>
      <c r="M101" s="298"/>
      <c r="N101" s="298"/>
      <c r="O101" s="298"/>
      <c r="P101" s="296"/>
      <c r="Q101" s="296">
        <f>SUM(R101:AC101)</f>
        <v>16000</v>
      </c>
      <c r="R101" s="388"/>
      <c r="S101" s="388"/>
      <c r="T101" s="388"/>
      <c r="U101" s="388"/>
      <c r="V101" s="388"/>
      <c r="W101" s="387">
        <v>16000</v>
      </c>
      <c r="X101" s="298"/>
      <c r="Y101" s="298"/>
      <c r="Z101" s="298"/>
      <c r="AA101" s="298"/>
      <c r="AB101" s="298"/>
      <c r="AC101" s="296"/>
      <c r="AD101" s="296">
        <f t="shared" si="85"/>
        <v>16000</v>
      </c>
      <c r="AE101" s="298"/>
      <c r="AF101" s="298"/>
      <c r="AG101" s="298"/>
      <c r="AH101" s="298"/>
      <c r="AI101" s="298"/>
      <c r="AJ101" s="296">
        <v>16000</v>
      </c>
      <c r="AK101" s="298"/>
      <c r="AL101" s="298"/>
      <c r="AM101" s="298"/>
      <c r="AN101" s="298"/>
      <c r="AO101" s="298"/>
      <c r="AP101" s="296"/>
    </row>
    <row r="102" spans="1:42" s="380" customFormat="1" ht="26.4" x14ac:dyDescent="0.25">
      <c r="A102" s="385">
        <v>3214</v>
      </c>
      <c r="B102" s="386" t="s">
        <v>31</v>
      </c>
      <c r="C102" s="387">
        <f t="shared" si="75"/>
        <v>2000</v>
      </c>
      <c r="D102" s="388"/>
      <c r="E102" s="388"/>
      <c r="F102" s="388"/>
      <c r="G102" s="388"/>
      <c r="H102" s="388"/>
      <c r="I102" s="387">
        <v>2000</v>
      </c>
      <c r="J102" s="378"/>
      <c r="K102" s="379"/>
      <c r="L102" s="379"/>
      <c r="M102" s="379"/>
      <c r="N102" s="379"/>
      <c r="O102" s="379"/>
      <c r="P102" s="378"/>
      <c r="Q102" s="296">
        <f>SUM(R102:AC102)</f>
        <v>2000</v>
      </c>
      <c r="R102" s="388"/>
      <c r="S102" s="388"/>
      <c r="T102" s="388"/>
      <c r="U102" s="388"/>
      <c r="V102" s="388"/>
      <c r="W102" s="387">
        <v>2000</v>
      </c>
      <c r="X102" s="379"/>
      <c r="Y102" s="379"/>
      <c r="Z102" s="379"/>
      <c r="AA102" s="379"/>
      <c r="AB102" s="379"/>
      <c r="AC102" s="378"/>
      <c r="AD102" s="296">
        <f t="shared" si="85"/>
        <v>2000</v>
      </c>
      <c r="AE102" s="379"/>
      <c r="AF102" s="379"/>
      <c r="AG102" s="379"/>
      <c r="AH102" s="379"/>
      <c r="AI102" s="379"/>
      <c r="AJ102" s="378">
        <v>2000</v>
      </c>
      <c r="AK102" s="379"/>
      <c r="AL102" s="379"/>
      <c r="AM102" s="379"/>
      <c r="AN102" s="379"/>
      <c r="AO102" s="379"/>
      <c r="AP102" s="378"/>
    </row>
    <row r="103" spans="1:42" s="269" customFormat="1" ht="13.2" x14ac:dyDescent="0.25">
      <c r="A103" s="286">
        <v>321</v>
      </c>
      <c r="B103" s="297"/>
      <c r="C103" s="388">
        <f>SUM(C99:C102)</f>
        <v>53064</v>
      </c>
      <c r="D103" s="388">
        <f>SUM(D99:D101)</f>
        <v>2500</v>
      </c>
      <c r="E103" s="388"/>
      <c r="F103" s="388">
        <f t="shared" ref="F103" si="86">SUM(F99:F101)</f>
        <v>0</v>
      </c>
      <c r="G103" s="388"/>
      <c r="H103" s="388"/>
      <c r="I103" s="388">
        <f>SUM(I99:I102)</f>
        <v>50564</v>
      </c>
      <c r="J103" s="298">
        <f>SUM(J99:J101)</f>
        <v>0</v>
      </c>
      <c r="K103" s="298"/>
      <c r="L103" s="298"/>
      <c r="M103" s="298"/>
      <c r="N103" s="298"/>
      <c r="O103" s="298"/>
      <c r="P103" s="298">
        <f t="shared" ref="P103" si="87">SUM(P99:P101)</f>
        <v>0</v>
      </c>
      <c r="Q103" s="298">
        <f>SUM(Q99:Q102)</f>
        <v>53064</v>
      </c>
      <c r="R103" s="298">
        <f t="shared" ref="R103:AC103" si="88">SUM(R99:R102)</f>
        <v>2500</v>
      </c>
      <c r="S103" s="298">
        <f t="shared" si="88"/>
        <v>0</v>
      </c>
      <c r="T103" s="298">
        <f t="shared" si="88"/>
        <v>0</v>
      </c>
      <c r="U103" s="298">
        <f t="shared" si="88"/>
        <v>0</v>
      </c>
      <c r="V103" s="298">
        <f t="shared" si="88"/>
        <v>0</v>
      </c>
      <c r="W103" s="298">
        <f t="shared" si="88"/>
        <v>50564</v>
      </c>
      <c r="X103" s="298">
        <f t="shared" si="88"/>
        <v>0</v>
      </c>
      <c r="Y103" s="298">
        <f t="shared" si="88"/>
        <v>0</v>
      </c>
      <c r="Z103" s="298">
        <f t="shared" si="88"/>
        <v>0</v>
      </c>
      <c r="AA103" s="298">
        <f t="shared" si="88"/>
        <v>0</v>
      </c>
      <c r="AB103" s="298">
        <f t="shared" si="88"/>
        <v>0</v>
      </c>
      <c r="AC103" s="298">
        <f t="shared" si="88"/>
        <v>0</v>
      </c>
      <c r="AD103" s="298">
        <f>SUM(AD99:AD102)</f>
        <v>53064</v>
      </c>
      <c r="AE103" s="298">
        <f>SUM(AE99:AE101)</f>
        <v>2500</v>
      </c>
      <c r="AF103" s="298">
        <f>SUM(AF99:AF102)</f>
        <v>0</v>
      </c>
      <c r="AG103" s="298">
        <f t="shared" ref="AG103" si="89">SUM(AG99:AG101)</f>
        <v>0</v>
      </c>
      <c r="AH103" s="298">
        <f t="shared" ref="AH103:AI103" si="90">SUM(AH99:AH102)</f>
        <v>0</v>
      </c>
      <c r="AI103" s="298">
        <f t="shared" si="90"/>
        <v>0</v>
      </c>
      <c r="AJ103" s="298">
        <f>SUM(AJ99:AJ102)</f>
        <v>50564</v>
      </c>
      <c r="AK103" s="298">
        <f t="shared" ref="AK103:AO103" si="91">SUM(AK99:AK102)</f>
        <v>0</v>
      </c>
      <c r="AL103" s="298">
        <f t="shared" si="91"/>
        <v>0</v>
      </c>
      <c r="AM103" s="298">
        <f t="shared" si="91"/>
        <v>0</v>
      </c>
      <c r="AN103" s="298">
        <f t="shared" si="91"/>
        <v>0</v>
      </c>
      <c r="AO103" s="298">
        <f t="shared" si="91"/>
        <v>0</v>
      </c>
      <c r="AP103" s="298">
        <f t="shared" ref="AP103" si="92">SUM(AP99:AP101)</f>
        <v>0</v>
      </c>
    </row>
    <row r="104" spans="1:42" s="269" customFormat="1" ht="26.4" x14ac:dyDescent="0.25">
      <c r="A104" s="385">
        <v>3221</v>
      </c>
      <c r="B104" s="386" t="s">
        <v>32</v>
      </c>
      <c r="C104" s="387">
        <f t="shared" ref="C104:C105" si="93">SUM(D104:P104)</f>
        <v>0</v>
      </c>
      <c r="D104" s="388"/>
      <c r="E104" s="388"/>
      <c r="F104" s="388"/>
      <c r="G104" s="388"/>
      <c r="H104" s="388"/>
      <c r="I104" s="387"/>
      <c r="J104" s="378"/>
      <c r="K104" s="379"/>
      <c r="L104" s="379"/>
      <c r="M104" s="379"/>
      <c r="N104" s="379"/>
      <c r="O104" s="379"/>
      <c r="P104" s="378"/>
      <c r="Q104" s="378"/>
      <c r="R104" s="388"/>
      <c r="S104" s="388"/>
      <c r="T104" s="388"/>
      <c r="U104" s="388"/>
      <c r="V104" s="388"/>
      <c r="W104" s="387"/>
      <c r="X104" s="379"/>
      <c r="Y104" s="379"/>
      <c r="Z104" s="379"/>
      <c r="AA104" s="379"/>
      <c r="AB104" s="379"/>
      <c r="AC104" s="378"/>
      <c r="AD104" s="296">
        <f t="shared" ref="AD104:AD105" si="94">SUM(AE104:AP104)</f>
        <v>0</v>
      </c>
      <c r="AE104" s="379"/>
      <c r="AF104" s="379"/>
      <c r="AG104" s="379"/>
      <c r="AH104" s="379"/>
      <c r="AI104" s="379"/>
      <c r="AJ104" s="378"/>
      <c r="AK104" s="379"/>
      <c r="AL104" s="379"/>
      <c r="AM104" s="379"/>
      <c r="AN104" s="379"/>
      <c r="AO104" s="379"/>
      <c r="AP104" s="378"/>
    </row>
    <row r="105" spans="1:42" s="269" customFormat="1" ht="26.4" x14ac:dyDescent="0.25">
      <c r="A105" s="389">
        <v>3227</v>
      </c>
      <c r="B105" s="390" t="s">
        <v>435</v>
      </c>
      <c r="C105" s="387">
        <f t="shared" si="93"/>
        <v>0</v>
      </c>
      <c r="D105" s="391"/>
      <c r="E105" s="391"/>
      <c r="F105" s="391"/>
      <c r="G105" s="391"/>
      <c r="H105" s="391"/>
      <c r="I105" s="391">
        <v>0</v>
      </c>
      <c r="J105" s="381"/>
      <c r="K105" s="381"/>
      <c r="L105" s="381"/>
      <c r="M105" s="381"/>
      <c r="N105" s="381"/>
      <c r="O105" s="381"/>
      <c r="P105" s="381"/>
      <c r="Q105" s="381"/>
      <c r="R105" s="391"/>
      <c r="S105" s="391"/>
      <c r="T105" s="391"/>
      <c r="U105" s="391"/>
      <c r="V105" s="391"/>
      <c r="W105" s="391">
        <v>0</v>
      </c>
      <c r="X105" s="381"/>
      <c r="Y105" s="381"/>
      <c r="Z105" s="381"/>
      <c r="AA105" s="381"/>
      <c r="AB105" s="381"/>
      <c r="AC105" s="381"/>
      <c r="AD105" s="296">
        <f t="shared" si="94"/>
        <v>0</v>
      </c>
      <c r="AE105" s="381"/>
      <c r="AF105" s="381"/>
      <c r="AG105" s="381"/>
      <c r="AH105" s="381"/>
      <c r="AI105" s="381"/>
      <c r="AJ105" s="381"/>
      <c r="AK105" s="381"/>
      <c r="AL105" s="381"/>
      <c r="AM105" s="381"/>
      <c r="AN105" s="381"/>
      <c r="AO105" s="381"/>
      <c r="AP105" s="381"/>
    </row>
    <row r="106" spans="1:42" s="269" customFormat="1" ht="22.5" customHeight="1" x14ac:dyDescent="0.25">
      <c r="A106" s="392">
        <v>322</v>
      </c>
      <c r="B106" s="393"/>
      <c r="C106" s="388">
        <f>SUM(C104:C105)</f>
        <v>0</v>
      </c>
      <c r="D106" s="388"/>
      <c r="E106" s="388"/>
      <c r="F106" s="388"/>
      <c r="G106" s="388"/>
      <c r="H106" s="388"/>
      <c r="I106" s="388">
        <f>SUM(I104:I105)</f>
        <v>0</v>
      </c>
      <c r="J106" s="379"/>
      <c r="K106" s="379"/>
      <c r="L106" s="379"/>
      <c r="M106" s="379"/>
      <c r="N106" s="379"/>
      <c r="O106" s="379"/>
      <c r="P106" s="379"/>
      <c r="Q106" s="379"/>
      <c r="R106" s="388"/>
      <c r="S106" s="388"/>
      <c r="T106" s="388"/>
      <c r="U106" s="388"/>
      <c r="V106" s="388"/>
      <c r="W106" s="388">
        <f>SUM(W104:W105)</f>
        <v>0</v>
      </c>
      <c r="X106" s="379"/>
      <c r="Y106" s="379"/>
      <c r="Z106" s="379"/>
      <c r="AA106" s="379"/>
      <c r="AB106" s="379"/>
      <c r="AC106" s="379"/>
      <c r="AD106" s="379">
        <f>SUM(AD104:AD105)</f>
        <v>0</v>
      </c>
      <c r="AE106" s="388">
        <f t="shared" ref="AE106:AP106" si="95">SUM(AE104:AE105)</f>
        <v>0</v>
      </c>
      <c r="AF106" s="388">
        <f t="shared" si="95"/>
        <v>0</v>
      </c>
      <c r="AG106" s="388">
        <f t="shared" si="95"/>
        <v>0</v>
      </c>
      <c r="AH106" s="388">
        <f t="shared" si="95"/>
        <v>0</v>
      </c>
      <c r="AI106" s="388">
        <f t="shared" si="95"/>
        <v>0</v>
      </c>
      <c r="AJ106" s="388">
        <f t="shared" si="95"/>
        <v>0</v>
      </c>
      <c r="AK106" s="388">
        <f t="shared" si="95"/>
        <v>0</v>
      </c>
      <c r="AL106" s="388">
        <f t="shared" si="95"/>
        <v>0</v>
      </c>
      <c r="AM106" s="388">
        <f t="shared" si="95"/>
        <v>0</v>
      </c>
      <c r="AN106" s="388">
        <f t="shared" si="95"/>
        <v>0</v>
      </c>
      <c r="AO106" s="388">
        <f t="shared" si="95"/>
        <v>0</v>
      </c>
      <c r="AP106" s="388">
        <f t="shared" si="95"/>
        <v>0</v>
      </c>
    </row>
    <row r="107" spans="1:42" s="269" customFormat="1" ht="13.2" x14ac:dyDescent="0.25">
      <c r="A107" s="295">
        <v>3237</v>
      </c>
      <c r="B107" s="287" t="s">
        <v>44</v>
      </c>
      <c r="C107" s="296">
        <f>SUM(D107:P107)</f>
        <v>20000</v>
      </c>
      <c r="D107" s="298"/>
      <c r="E107" s="298"/>
      <c r="F107" s="298"/>
      <c r="G107" s="298"/>
      <c r="H107" s="298"/>
      <c r="I107" s="296">
        <v>20000</v>
      </c>
      <c r="J107" s="296"/>
      <c r="K107" s="298"/>
      <c r="L107" s="298"/>
      <c r="M107" s="298"/>
      <c r="N107" s="298"/>
      <c r="O107" s="298"/>
      <c r="P107" s="296"/>
      <c r="Q107" s="296">
        <f>SUM(R107:AC107)</f>
        <v>20000</v>
      </c>
      <c r="R107" s="298"/>
      <c r="S107" s="298"/>
      <c r="T107" s="298"/>
      <c r="U107" s="298"/>
      <c r="V107" s="298"/>
      <c r="W107" s="296">
        <v>20000</v>
      </c>
      <c r="X107" s="298"/>
      <c r="Y107" s="298"/>
      <c r="Z107" s="298"/>
      <c r="AA107" s="298"/>
      <c r="AB107" s="298"/>
      <c r="AC107" s="296"/>
      <c r="AD107" s="296">
        <f>SUM(AE107:AP107)</f>
        <v>20000</v>
      </c>
      <c r="AE107" s="298"/>
      <c r="AF107" s="298"/>
      <c r="AG107" s="298"/>
      <c r="AH107" s="298"/>
      <c r="AI107" s="298"/>
      <c r="AJ107" s="296">
        <v>20000</v>
      </c>
      <c r="AK107" s="298"/>
      <c r="AL107" s="298"/>
      <c r="AM107" s="298"/>
      <c r="AN107" s="298"/>
      <c r="AO107" s="298"/>
      <c r="AP107" s="296"/>
    </row>
    <row r="108" spans="1:42" s="269" customFormat="1" ht="13.2" x14ac:dyDescent="0.25">
      <c r="A108" s="286">
        <v>323</v>
      </c>
      <c r="B108" s="297"/>
      <c r="C108" s="298">
        <f>SUM(D108:P108)</f>
        <v>20000</v>
      </c>
      <c r="D108" s="298">
        <f>SUM(D107)</f>
        <v>0</v>
      </c>
      <c r="E108" s="298"/>
      <c r="F108" s="298">
        <f>SUM(F95:F97)</f>
        <v>0</v>
      </c>
      <c r="G108" s="298">
        <f>SUM(G95:G97)</f>
        <v>0</v>
      </c>
      <c r="H108" s="298">
        <f>SUM(H95:H97)</f>
        <v>0</v>
      </c>
      <c r="I108" s="298">
        <f>SUM(I107)</f>
        <v>20000</v>
      </c>
      <c r="J108" s="298">
        <f>SUM(J107)</f>
        <v>0</v>
      </c>
      <c r="K108" s="298">
        <f t="shared" ref="K108:O108" si="96">SUM(K95:K97)</f>
        <v>0</v>
      </c>
      <c r="L108" s="298">
        <f t="shared" si="96"/>
        <v>0</v>
      </c>
      <c r="M108" s="298">
        <f t="shared" si="96"/>
        <v>0</v>
      </c>
      <c r="N108" s="298">
        <f t="shared" si="96"/>
        <v>0</v>
      </c>
      <c r="O108" s="298">
        <f t="shared" si="96"/>
        <v>0</v>
      </c>
      <c r="P108" s="298">
        <f t="shared" ref="P108" si="97">SUM(P107)</f>
        <v>0</v>
      </c>
      <c r="Q108" s="298">
        <f>SUM(R108:AC108)</f>
        <v>20000</v>
      </c>
      <c r="R108" s="298">
        <f>SUM(R107)</f>
        <v>0</v>
      </c>
      <c r="S108" s="298"/>
      <c r="T108" s="298">
        <f>SUM(T95:T97)</f>
        <v>0</v>
      </c>
      <c r="U108" s="298">
        <f>SUM(U95:U97)</f>
        <v>0</v>
      </c>
      <c r="V108" s="298">
        <f>SUM(V95:V97)</f>
        <v>0</v>
      </c>
      <c r="W108" s="298">
        <f>SUM(W107)</f>
        <v>20000</v>
      </c>
      <c r="X108" s="298">
        <f t="shared" ref="X108:AB108" si="98">SUM(X95:X97)</f>
        <v>0</v>
      </c>
      <c r="Y108" s="298">
        <f t="shared" si="98"/>
        <v>0</v>
      </c>
      <c r="Z108" s="298">
        <f t="shared" si="98"/>
        <v>0</v>
      </c>
      <c r="AA108" s="298">
        <f t="shared" si="98"/>
        <v>0</v>
      </c>
      <c r="AB108" s="298">
        <f t="shared" si="98"/>
        <v>0</v>
      </c>
      <c r="AC108" s="298">
        <f t="shared" ref="AC108" si="99">SUM(AC107)</f>
        <v>0</v>
      </c>
      <c r="AD108" s="298">
        <f>SUM(AE108:AP108)</f>
        <v>20000</v>
      </c>
      <c r="AE108" s="298">
        <f>SUM(AE107)</f>
        <v>0</v>
      </c>
      <c r="AF108" s="298"/>
      <c r="AG108" s="298">
        <f>SUM(AG95:AG97)</f>
        <v>0</v>
      </c>
      <c r="AH108" s="298">
        <f>SUM(AH95:AH97)</f>
        <v>0</v>
      </c>
      <c r="AI108" s="298">
        <f>SUM(AI95:AI97)</f>
        <v>0</v>
      </c>
      <c r="AJ108" s="298">
        <f>SUM(AJ107)</f>
        <v>20000</v>
      </c>
      <c r="AK108" s="298">
        <f t="shared" ref="AK108:AO108" si="100">SUM(AK95:AK97)</f>
        <v>0</v>
      </c>
      <c r="AL108" s="298">
        <f t="shared" si="100"/>
        <v>0</v>
      </c>
      <c r="AM108" s="298">
        <f t="shared" si="100"/>
        <v>0</v>
      </c>
      <c r="AN108" s="298">
        <f t="shared" si="100"/>
        <v>0</v>
      </c>
      <c r="AO108" s="298">
        <f t="shared" si="100"/>
        <v>0</v>
      </c>
      <c r="AP108" s="298">
        <f t="shared" ref="AP108" si="101">SUM(AP107)</f>
        <v>0</v>
      </c>
    </row>
    <row r="109" spans="1:42" ht="26.4" x14ac:dyDescent="0.25">
      <c r="A109" s="292" t="s">
        <v>21</v>
      </c>
      <c r="B109" s="293" t="s">
        <v>58</v>
      </c>
      <c r="C109" s="300"/>
      <c r="D109" s="294"/>
      <c r="E109" s="294"/>
      <c r="F109" s="300"/>
      <c r="G109" s="300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294"/>
      <c r="S109" s="294"/>
      <c r="T109" s="300"/>
      <c r="U109" s="300"/>
      <c r="V109" s="300"/>
      <c r="W109" s="300"/>
      <c r="X109" s="300"/>
      <c r="Y109" s="300"/>
      <c r="Z109" s="300"/>
      <c r="AA109" s="300"/>
      <c r="AB109" s="300"/>
      <c r="AC109" s="300"/>
      <c r="AD109" s="300"/>
      <c r="AE109" s="294"/>
      <c r="AF109" s="294"/>
      <c r="AG109" s="300"/>
      <c r="AH109" s="300"/>
      <c r="AI109" s="300"/>
      <c r="AJ109" s="300"/>
      <c r="AK109" s="300"/>
      <c r="AL109" s="300"/>
      <c r="AM109" s="300"/>
      <c r="AN109" s="300"/>
      <c r="AO109" s="300"/>
      <c r="AP109" s="300"/>
    </row>
    <row r="110" spans="1:42" ht="13.2" x14ac:dyDescent="0.25">
      <c r="A110" s="295">
        <v>3111</v>
      </c>
      <c r="B110" s="287" t="s">
        <v>23</v>
      </c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6"/>
      <c r="AK110" s="296"/>
      <c r="AL110" s="296"/>
      <c r="AM110" s="296"/>
      <c r="AN110" s="296"/>
      <c r="AO110" s="296"/>
      <c r="AP110" s="296"/>
    </row>
    <row r="111" spans="1:42" ht="26.4" x14ac:dyDescent="0.25">
      <c r="A111" s="295">
        <v>3132</v>
      </c>
      <c r="B111" s="287" t="s">
        <v>59</v>
      </c>
      <c r="C111" s="296"/>
      <c r="D111" s="296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  <c r="Y111" s="296"/>
      <c r="Z111" s="296"/>
      <c r="AA111" s="296"/>
      <c r="AB111" s="296"/>
      <c r="AC111" s="296"/>
      <c r="AD111" s="296"/>
      <c r="AE111" s="296"/>
      <c r="AF111" s="296"/>
      <c r="AG111" s="296"/>
      <c r="AH111" s="296"/>
      <c r="AI111" s="296"/>
      <c r="AJ111" s="296"/>
      <c r="AK111" s="296"/>
      <c r="AL111" s="296"/>
      <c r="AM111" s="296"/>
      <c r="AN111" s="296"/>
      <c r="AO111" s="296"/>
      <c r="AP111" s="296"/>
    </row>
    <row r="112" spans="1:42" ht="26.4" x14ac:dyDescent="0.25">
      <c r="A112" s="295">
        <v>3133</v>
      </c>
      <c r="B112" s="287" t="s">
        <v>27</v>
      </c>
      <c r="C112" s="296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  <c r="AA112" s="296"/>
      <c r="AB112" s="296"/>
      <c r="AC112" s="296"/>
      <c r="AD112" s="296"/>
      <c r="AE112" s="296"/>
      <c r="AF112" s="296"/>
      <c r="AG112" s="296"/>
      <c r="AH112" s="296"/>
      <c r="AI112" s="296"/>
      <c r="AJ112" s="296"/>
      <c r="AK112" s="296"/>
      <c r="AL112" s="296"/>
      <c r="AM112" s="296"/>
      <c r="AN112" s="296"/>
      <c r="AO112" s="296"/>
      <c r="AP112" s="296"/>
    </row>
    <row r="113" spans="1:42" ht="13.2" x14ac:dyDescent="0.25">
      <c r="A113" s="295">
        <v>3222</v>
      </c>
      <c r="B113" s="287" t="s">
        <v>33</v>
      </c>
      <c r="C113" s="296"/>
      <c r="D113" s="296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6"/>
      <c r="Y113" s="296"/>
      <c r="Z113" s="296"/>
      <c r="AA113" s="296"/>
      <c r="AB113" s="296"/>
      <c r="AC113" s="296"/>
      <c r="AD113" s="296"/>
      <c r="AE113" s="296"/>
      <c r="AF113" s="296"/>
      <c r="AG113" s="296"/>
      <c r="AH113" s="296"/>
      <c r="AI113" s="296"/>
      <c r="AJ113" s="296"/>
      <c r="AK113" s="296"/>
      <c r="AL113" s="296"/>
      <c r="AM113" s="296"/>
      <c r="AN113" s="296"/>
      <c r="AO113" s="296"/>
      <c r="AP113" s="296"/>
    </row>
    <row r="114" spans="1:42" ht="26.4" x14ac:dyDescent="0.25">
      <c r="A114" s="292" t="s">
        <v>21</v>
      </c>
      <c r="B114" s="293" t="s">
        <v>60</v>
      </c>
      <c r="C114" s="300"/>
      <c r="D114" s="294"/>
      <c r="E114" s="294"/>
      <c r="F114" s="300"/>
      <c r="G114" s="300"/>
      <c r="H114" s="300"/>
      <c r="I114" s="300"/>
      <c r="J114" s="300"/>
      <c r="K114" s="300"/>
      <c r="L114" s="300"/>
      <c r="M114" s="300"/>
      <c r="N114" s="300"/>
      <c r="O114" s="300"/>
      <c r="P114" s="300"/>
      <c r="Q114" s="300"/>
      <c r="R114" s="294"/>
      <c r="S114" s="294"/>
      <c r="T114" s="300"/>
      <c r="U114" s="300"/>
      <c r="V114" s="300"/>
      <c r="W114" s="300"/>
      <c r="X114" s="300"/>
      <c r="Y114" s="300"/>
      <c r="Z114" s="300"/>
      <c r="AA114" s="300"/>
      <c r="AB114" s="300"/>
      <c r="AC114" s="300"/>
      <c r="AD114" s="300"/>
      <c r="AE114" s="294"/>
      <c r="AF114" s="294"/>
      <c r="AG114" s="300"/>
      <c r="AH114" s="300"/>
      <c r="AI114" s="300"/>
      <c r="AJ114" s="300"/>
      <c r="AK114" s="300"/>
      <c r="AL114" s="300"/>
      <c r="AM114" s="300"/>
      <c r="AN114" s="300"/>
      <c r="AO114" s="300"/>
      <c r="AP114" s="300"/>
    </row>
    <row r="115" spans="1:42" ht="13.2" x14ac:dyDescent="0.25">
      <c r="A115" s="295">
        <v>3111</v>
      </c>
      <c r="B115" s="287" t="s">
        <v>23</v>
      </c>
      <c r="C115" s="296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  <c r="AJ115" s="296"/>
      <c r="AK115" s="296"/>
      <c r="AL115" s="296"/>
      <c r="AM115" s="296"/>
      <c r="AN115" s="296"/>
      <c r="AO115" s="296"/>
      <c r="AP115" s="296"/>
    </row>
    <row r="116" spans="1:42" ht="26.4" x14ac:dyDescent="0.25">
      <c r="A116" s="295">
        <v>3132</v>
      </c>
      <c r="B116" s="287" t="s">
        <v>59</v>
      </c>
      <c r="C116" s="296"/>
      <c r="D116" s="296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  <c r="AH116" s="296"/>
      <c r="AI116" s="296"/>
      <c r="AJ116" s="296"/>
      <c r="AK116" s="296"/>
      <c r="AL116" s="296"/>
      <c r="AM116" s="296"/>
      <c r="AN116" s="296"/>
      <c r="AO116" s="296"/>
      <c r="AP116" s="296"/>
    </row>
    <row r="117" spans="1:42" ht="26.4" x14ac:dyDescent="0.25">
      <c r="A117" s="295">
        <v>3133</v>
      </c>
      <c r="B117" s="287" t="s">
        <v>27</v>
      </c>
      <c r="C117" s="296"/>
      <c r="D117" s="296"/>
      <c r="E117" s="296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  <c r="AH117" s="296"/>
      <c r="AI117" s="296"/>
      <c r="AJ117" s="296"/>
      <c r="AK117" s="296"/>
      <c r="AL117" s="296"/>
      <c r="AM117" s="296"/>
      <c r="AN117" s="296"/>
      <c r="AO117" s="296"/>
      <c r="AP117" s="296"/>
    </row>
    <row r="118" spans="1:42" ht="13.2" x14ac:dyDescent="0.25">
      <c r="A118" s="292" t="s">
        <v>21</v>
      </c>
      <c r="B118" s="293" t="s">
        <v>61</v>
      </c>
      <c r="C118" s="300"/>
      <c r="D118" s="294"/>
      <c r="E118" s="294"/>
      <c r="F118" s="300"/>
      <c r="G118" s="300"/>
      <c r="H118" s="300"/>
      <c r="I118" s="300"/>
      <c r="J118" s="300"/>
      <c r="K118" s="300"/>
      <c r="L118" s="300"/>
      <c r="M118" s="300"/>
      <c r="N118" s="300"/>
      <c r="O118" s="300"/>
      <c r="P118" s="300"/>
      <c r="Q118" s="300"/>
      <c r="R118" s="294"/>
      <c r="S118" s="294"/>
      <c r="T118" s="300"/>
      <c r="U118" s="300"/>
      <c r="V118" s="300"/>
      <c r="W118" s="300"/>
      <c r="X118" s="300"/>
      <c r="Y118" s="300"/>
      <c r="Z118" s="300"/>
      <c r="AA118" s="300"/>
      <c r="AB118" s="300"/>
      <c r="AC118" s="300"/>
      <c r="AD118" s="300"/>
      <c r="AE118" s="294"/>
      <c r="AF118" s="294"/>
      <c r="AG118" s="300"/>
      <c r="AH118" s="300"/>
      <c r="AI118" s="300"/>
      <c r="AJ118" s="300"/>
      <c r="AK118" s="300"/>
      <c r="AL118" s="300"/>
      <c r="AM118" s="300"/>
      <c r="AN118" s="300"/>
      <c r="AO118" s="300"/>
      <c r="AP118" s="300"/>
    </row>
    <row r="119" spans="1:42" ht="13.2" x14ac:dyDescent="0.25">
      <c r="A119" s="295">
        <v>3111</v>
      </c>
      <c r="B119" s="287" t="s">
        <v>23</v>
      </c>
      <c r="C119" s="296"/>
      <c r="D119" s="296"/>
      <c r="E119" s="296"/>
      <c r="F119" s="296"/>
      <c r="G119" s="296"/>
      <c r="H119" s="296"/>
      <c r="I119" s="296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  <c r="X119" s="296"/>
      <c r="Y119" s="296"/>
      <c r="Z119" s="296"/>
      <c r="AA119" s="296"/>
      <c r="AB119" s="296"/>
      <c r="AC119" s="296"/>
      <c r="AD119" s="296"/>
      <c r="AE119" s="296"/>
      <c r="AF119" s="296"/>
      <c r="AG119" s="296"/>
      <c r="AH119" s="296"/>
      <c r="AI119" s="296"/>
      <c r="AJ119" s="296"/>
      <c r="AK119" s="296"/>
      <c r="AL119" s="296"/>
      <c r="AM119" s="296"/>
      <c r="AN119" s="296"/>
      <c r="AO119" s="296"/>
      <c r="AP119" s="296"/>
    </row>
    <row r="120" spans="1:42" ht="26.4" x14ac:dyDescent="0.25">
      <c r="A120" s="295">
        <v>3132</v>
      </c>
      <c r="B120" s="287" t="s">
        <v>59</v>
      </c>
      <c r="C120" s="296"/>
      <c r="D120" s="296"/>
      <c r="E120" s="296"/>
      <c r="F120" s="296"/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  <c r="X120" s="296"/>
      <c r="Y120" s="296"/>
      <c r="Z120" s="296"/>
      <c r="AA120" s="296"/>
      <c r="AB120" s="296"/>
      <c r="AC120" s="296"/>
      <c r="AD120" s="296"/>
      <c r="AE120" s="296"/>
      <c r="AF120" s="296"/>
      <c r="AG120" s="296"/>
      <c r="AH120" s="296"/>
      <c r="AI120" s="296"/>
      <c r="AJ120" s="296"/>
      <c r="AK120" s="296"/>
      <c r="AL120" s="296"/>
      <c r="AM120" s="296"/>
      <c r="AN120" s="296"/>
      <c r="AO120" s="296"/>
      <c r="AP120" s="296"/>
    </row>
    <row r="121" spans="1:42" ht="26.4" x14ac:dyDescent="0.25">
      <c r="A121" s="295">
        <v>3133</v>
      </c>
      <c r="B121" s="287" t="s">
        <v>27</v>
      </c>
      <c r="C121" s="296"/>
      <c r="D121" s="296"/>
      <c r="E121" s="296"/>
      <c r="F121" s="296"/>
      <c r="G121" s="296"/>
      <c r="H121" s="296"/>
      <c r="I121" s="296"/>
      <c r="J121" s="296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  <c r="AH121" s="296"/>
      <c r="AI121" s="296"/>
      <c r="AJ121" s="296"/>
      <c r="AK121" s="296"/>
      <c r="AL121" s="296"/>
      <c r="AM121" s="296"/>
      <c r="AN121" s="296"/>
      <c r="AO121" s="296"/>
      <c r="AP121" s="296"/>
    </row>
    <row r="122" spans="1:42" ht="13.2" x14ac:dyDescent="0.25">
      <c r="A122" s="295">
        <v>3237</v>
      </c>
      <c r="B122" s="287" t="s">
        <v>44</v>
      </c>
      <c r="C122" s="296"/>
      <c r="D122" s="296"/>
      <c r="E122" s="296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D122" s="296"/>
      <c r="AE122" s="296"/>
      <c r="AF122" s="296"/>
      <c r="AG122" s="296"/>
      <c r="AH122" s="296"/>
      <c r="AI122" s="296"/>
      <c r="AJ122" s="296"/>
      <c r="AK122" s="296"/>
      <c r="AL122" s="296"/>
      <c r="AM122" s="296"/>
      <c r="AN122" s="296"/>
      <c r="AO122" s="296"/>
      <c r="AP122" s="296"/>
    </row>
    <row r="123" spans="1:42" s="269" customFormat="1" ht="13.2" x14ac:dyDescent="0.25">
      <c r="A123" s="301" t="s">
        <v>21</v>
      </c>
      <c r="B123" s="302" t="s">
        <v>62</v>
      </c>
      <c r="C123" s="303"/>
      <c r="D123" s="304"/>
      <c r="E123" s="304"/>
      <c r="F123" s="303"/>
      <c r="G123" s="303"/>
      <c r="H123" s="303"/>
      <c r="I123" s="303"/>
      <c r="J123" s="303"/>
      <c r="K123" s="303"/>
      <c r="L123" s="303"/>
      <c r="M123" s="303"/>
      <c r="N123" s="303"/>
      <c r="O123" s="303"/>
      <c r="P123" s="303"/>
      <c r="Q123" s="303"/>
      <c r="R123" s="304"/>
      <c r="S123" s="304"/>
      <c r="T123" s="303"/>
      <c r="U123" s="303"/>
      <c r="V123" s="303"/>
      <c r="W123" s="303"/>
      <c r="X123" s="303"/>
      <c r="Y123" s="303"/>
      <c r="Z123" s="303"/>
      <c r="AA123" s="303"/>
      <c r="AB123" s="303"/>
      <c r="AC123" s="303"/>
      <c r="AD123" s="303"/>
      <c r="AE123" s="304"/>
      <c r="AF123" s="304"/>
      <c r="AG123" s="303"/>
      <c r="AH123" s="303"/>
      <c r="AI123" s="303"/>
      <c r="AJ123" s="303"/>
      <c r="AK123" s="303"/>
      <c r="AL123" s="303"/>
      <c r="AM123" s="303"/>
      <c r="AN123" s="303"/>
      <c r="AO123" s="303"/>
      <c r="AP123" s="303"/>
    </row>
    <row r="124" spans="1:42" s="269" customFormat="1" ht="13.2" x14ac:dyDescent="0.25">
      <c r="A124" s="295">
        <v>3111</v>
      </c>
      <c r="B124" s="287" t="s">
        <v>23</v>
      </c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96"/>
      <c r="AC124" s="296"/>
      <c r="AD124" s="296"/>
      <c r="AE124" s="296"/>
      <c r="AF124" s="296"/>
      <c r="AG124" s="296"/>
      <c r="AH124" s="296"/>
      <c r="AI124" s="296"/>
      <c r="AJ124" s="296"/>
      <c r="AK124" s="296"/>
      <c r="AL124" s="296"/>
      <c r="AM124" s="296"/>
      <c r="AN124" s="296"/>
      <c r="AO124" s="296"/>
      <c r="AP124" s="296"/>
    </row>
    <row r="125" spans="1:42" s="269" customFormat="1" ht="26.4" x14ac:dyDescent="0.25">
      <c r="A125" s="295">
        <v>3132</v>
      </c>
      <c r="B125" s="287" t="s">
        <v>59</v>
      </c>
      <c r="C125" s="296"/>
      <c r="D125" s="296"/>
      <c r="E125" s="296"/>
      <c r="F125" s="296"/>
      <c r="G125" s="296"/>
      <c r="H125" s="296"/>
      <c r="I125" s="296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/>
      <c r="T125" s="296"/>
      <c r="U125" s="296"/>
      <c r="V125" s="296"/>
      <c r="W125" s="296"/>
      <c r="X125" s="296"/>
      <c r="Y125" s="296"/>
      <c r="Z125" s="296"/>
      <c r="AA125" s="296"/>
      <c r="AB125" s="296"/>
      <c r="AC125" s="296"/>
      <c r="AD125" s="296"/>
      <c r="AE125" s="296"/>
      <c r="AF125" s="296"/>
      <c r="AG125" s="296"/>
      <c r="AH125" s="296"/>
      <c r="AI125" s="296"/>
      <c r="AJ125" s="296"/>
      <c r="AK125" s="296"/>
      <c r="AL125" s="296"/>
      <c r="AM125" s="296"/>
      <c r="AN125" s="296"/>
      <c r="AO125" s="296"/>
      <c r="AP125" s="296"/>
    </row>
    <row r="126" spans="1:42" s="269" customFormat="1" ht="26.4" x14ac:dyDescent="0.25">
      <c r="A126" s="295">
        <v>3133</v>
      </c>
      <c r="B126" s="287" t="s">
        <v>27</v>
      </c>
      <c r="C126" s="296"/>
      <c r="D126" s="296"/>
      <c r="E126" s="296"/>
      <c r="F126" s="296"/>
      <c r="G126" s="296"/>
      <c r="H126" s="296"/>
      <c r="I126" s="296"/>
      <c r="J126" s="296"/>
      <c r="K126" s="296"/>
      <c r="L126" s="296"/>
      <c r="M126" s="296"/>
      <c r="N126" s="296"/>
      <c r="O126" s="296"/>
      <c r="P126" s="296"/>
      <c r="Q126" s="296"/>
      <c r="R126" s="296"/>
      <c r="S126" s="296"/>
      <c r="T126" s="296"/>
      <c r="U126" s="296"/>
      <c r="V126" s="296"/>
      <c r="W126" s="296"/>
      <c r="X126" s="296"/>
      <c r="Y126" s="296"/>
      <c r="Z126" s="296"/>
      <c r="AA126" s="296"/>
      <c r="AB126" s="296"/>
      <c r="AC126" s="296"/>
      <c r="AD126" s="296"/>
      <c r="AE126" s="296"/>
      <c r="AF126" s="296"/>
      <c r="AG126" s="296"/>
      <c r="AH126" s="296"/>
      <c r="AI126" s="296"/>
      <c r="AJ126" s="296"/>
      <c r="AK126" s="296"/>
      <c r="AL126" s="296"/>
      <c r="AM126" s="296"/>
      <c r="AN126" s="296"/>
      <c r="AO126" s="296"/>
      <c r="AP126" s="296"/>
    </row>
    <row r="127" spans="1:42" s="269" customFormat="1" ht="13.2" x14ac:dyDescent="0.25">
      <c r="A127" s="295">
        <v>3237</v>
      </c>
      <c r="B127" s="287" t="s">
        <v>44</v>
      </c>
      <c r="C127" s="296"/>
      <c r="D127" s="296"/>
      <c r="E127" s="296"/>
      <c r="F127" s="296"/>
      <c r="G127" s="296"/>
      <c r="H127" s="296"/>
      <c r="I127" s="296"/>
      <c r="J127" s="296"/>
      <c r="K127" s="296"/>
      <c r="L127" s="296"/>
      <c r="M127" s="296"/>
      <c r="N127" s="296"/>
      <c r="O127" s="296"/>
      <c r="P127" s="296"/>
      <c r="Q127" s="296"/>
      <c r="R127" s="296"/>
      <c r="S127" s="296"/>
      <c r="T127" s="296"/>
      <c r="U127" s="296"/>
      <c r="V127" s="296"/>
      <c r="W127" s="296"/>
      <c r="X127" s="296"/>
      <c r="Y127" s="296"/>
      <c r="Z127" s="296"/>
      <c r="AA127" s="296"/>
      <c r="AB127" s="296"/>
      <c r="AC127" s="296"/>
      <c r="AD127" s="296"/>
      <c r="AE127" s="296"/>
      <c r="AF127" s="296"/>
      <c r="AG127" s="296"/>
      <c r="AH127" s="296"/>
      <c r="AI127" s="296"/>
      <c r="AJ127" s="296"/>
      <c r="AK127" s="296"/>
      <c r="AL127" s="296"/>
      <c r="AM127" s="296"/>
      <c r="AN127" s="296"/>
      <c r="AO127" s="296"/>
      <c r="AP127" s="296"/>
    </row>
    <row r="128" spans="1:42" ht="13.2" x14ac:dyDescent="0.25">
      <c r="A128" s="292" t="s">
        <v>21</v>
      </c>
      <c r="B128" s="333" t="s">
        <v>415</v>
      </c>
      <c r="C128" s="294">
        <f>C130+C132+C136+C141+C145+C149</f>
        <v>1020697</v>
      </c>
      <c r="D128" s="294">
        <f>D130+D136+D149</f>
        <v>0</v>
      </c>
      <c r="E128" s="294"/>
      <c r="F128" s="294"/>
      <c r="G128" s="294"/>
      <c r="H128" s="294"/>
      <c r="I128" s="294">
        <f>I130+I132+I136+I141+I145+I149</f>
        <v>64200</v>
      </c>
      <c r="J128" s="294">
        <f>J130+J132+J136+J141+J145+J149</f>
        <v>0</v>
      </c>
      <c r="K128" s="294">
        <f>K130+K136+K149</f>
        <v>0</v>
      </c>
      <c r="L128" s="294">
        <f>L130+L132+L136+L141+L145+L149</f>
        <v>956497</v>
      </c>
      <c r="M128" s="294"/>
      <c r="N128" s="294"/>
      <c r="O128" s="294"/>
      <c r="P128" s="294"/>
      <c r="Q128" s="294">
        <f>Q130+Q132+Q136+Q141+Q145+Q149</f>
        <v>1019805</v>
      </c>
      <c r="R128" s="294">
        <f>R130+R136+R149</f>
        <v>0</v>
      </c>
      <c r="S128" s="294"/>
      <c r="T128" s="294"/>
      <c r="U128" s="294"/>
      <c r="V128" s="294"/>
      <c r="W128" s="294">
        <f>W130+W132+W136+W141+W145+W149</f>
        <v>58200</v>
      </c>
      <c r="X128" s="294">
        <f>X130+X136+X149</f>
        <v>0</v>
      </c>
      <c r="Y128" s="294">
        <f>Y130+Y132+Y136+Y141+Y145+Y149</f>
        <v>961605</v>
      </c>
      <c r="Z128" s="294"/>
      <c r="AA128" s="294"/>
      <c r="AB128" s="294"/>
      <c r="AC128" s="294"/>
      <c r="AD128" s="294">
        <f>AD130+AD132+AD136+AD141+AD145+AD149</f>
        <v>1023312</v>
      </c>
      <c r="AE128" s="294">
        <f>AE130+AE136+AE149</f>
        <v>0</v>
      </c>
      <c r="AF128" s="294"/>
      <c r="AG128" s="294"/>
      <c r="AH128" s="294"/>
      <c r="AI128" s="294"/>
      <c r="AJ128" s="294">
        <f>AJ130+AJ132+AJ136+AJ141+AJ145+AJ149</f>
        <v>58200</v>
      </c>
      <c r="AK128" s="294">
        <f>AK130+AK136+AK149</f>
        <v>0</v>
      </c>
      <c r="AL128" s="294">
        <f>AL130+AL132+AL136+AL141+AL145+AL149</f>
        <v>965112</v>
      </c>
      <c r="AM128" s="294"/>
      <c r="AN128" s="294"/>
      <c r="AO128" s="294"/>
      <c r="AP128" s="294"/>
    </row>
    <row r="129" spans="1:42" ht="13.2" x14ac:dyDescent="0.25">
      <c r="A129" s="295">
        <v>3111</v>
      </c>
      <c r="B129" s="287" t="s">
        <v>23</v>
      </c>
      <c r="C129" s="296">
        <f t="shared" ref="C129:C135" si="102">SUM(D129:P129)</f>
        <v>749642</v>
      </c>
      <c r="D129" s="298"/>
      <c r="E129" s="298"/>
      <c r="F129" s="298"/>
      <c r="G129" s="298"/>
      <c r="H129" s="298"/>
      <c r="I129" s="335">
        <v>30000</v>
      </c>
      <c r="J129" s="335"/>
      <c r="K129" s="335"/>
      <c r="L129" s="391">
        <v>719642</v>
      </c>
      <c r="M129" s="298"/>
      <c r="N129" s="298"/>
      <c r="O129" s="298"/>
      <c r="P129" s="298"/>
      <c r="Q129" s="296">
        <f>SUM(R129:AC129)</f>
        <v>755091</v>
      </c>
      <c r="R129" s="298"/>
      <c r="S129" s="298"/>
      <c r="T129" s="298"/>
      <c r="U129" s="298"/>
      <c r="V129" s="298"/>
      <c r="W129" s="335">
        <v>30000</v>
      </c>
      <c r="X129" s="298"/>
      <c r="Y129" s="335">
        <v>725091</v>
      </c>
      <c r="Z129" s="298"/>
      <c r="AA129" s="298"/>
      <c r="AB129" s="298"/>
      <c r="AC129" s="298"/>
      <c r="AD129" s="296">
        <f>SUM(AE129:AP129)</f>
        <v>758288</v>
      </c>
      <c r="AE129" s="298"/>
      <c r="AF129" s="298"/>
      <c r="AG129" s="298"/>
      <c r="AH129" s="298"/>
      <c r="AI129" s="298"/>
      <c r="AJ129" s="298">
        <v>30000</v>
      </c>
      <c r="AK129" s="298"/>
      <c r="AL129" s="335">
        <v>728288</v>
      </c>
      <c r="AM129" s="298"/>
      <c r="AN129" s="298"/>
      <c r="AO129" s="298"/>
      <c r="AP129" s="298"/>
    </row>
    <row r="130" spans="1:42" ht="13.2" x14ac:dyDescent="0.25">
      <c r="A130" s="295">
        <v>311</v>
      </c>
      <c r="B130" s="287"/>
      <c r="C130" s="298">
        <f>SUM(C129)</f>
        <v>749642</v>
      </c>
      <c r="D130" s="298"/>
      <c r="E130" s="298"/>
      <c r="F130" s="298"/>
      <c r="G130" s="298"/>
      <c r="H130" s="298"/>
      <c r="I130" s="298">
        <f>SUM(I129)</f>
        <v>30000</v>
      </c>
      <c r="J130" s="298">
        <f>SUM(J129)</f>
        <v>0</v>
      </c>
      <c r="K130" s="298">
        <f>SUM(K129)</f>
        <v>0</v>
      </c>
      <c r="L130" s="298">
        <f>SUM(L129)</f>
        <v>719642</v>
      </c>
      <c r="M130" s="298"/>
      <c r="N130" s="298"/>
      <c r="O130" s="298"/>
      <c r="P130" s="298"/>
      <c r="Q130" s="298">
        <f>SUM(Q129)</f>
        <v>755091</v>
      </c>
      <c r="R130" s="298"/>
      <c r="S130" s="298"/>
      <c r="T130" s="298"/>
      <c r="U130" s="298"/>
      <c r="V130" s="298"/>
      <c r="W130" s="298">
        <f>SUM(W129)</f>
        <v>30000</v>
      </c>
      <c r="X130" s="298">
        <f>SUM(X129)</f>
        <v>0</v>
      </c>
      <c r="Y130" s="298">
        <f>SUM(Y129)</f>
        <v>725091</v>
      </c>
      <c r="Z130" s="298"/>
      <c r="AA130" s="298"/>
      <c r="AB130" s="298"/>
      <c r="AC130" s="298"/>
      <c r="AD130" s="298">
        <f>SUM(AD129)</f>
        <v>758288</v>
      </c>
      <c r="AE130" s="298"/>
      <c r="AF130" s="298"/>
      <c r="AG130" s="298"/>
      <c r="AH130" s="298"/>
      <c r="AI130" s="298"/>
      <c r="AJ130" s="298">
        <f>SUM(AJ129)</f>
        <v>30000</v>
      </c>
      <c r="AK130" s="298">
        <f>SUM(AK129)</f>
        <v>0</v>
      </c>
      <c r="AL130" s="298">
        <f>SUM(AL129)</f>
        <v>728288</v>
      </c>
      <c r="AM130" s="298"/>
      <c r="AN130" s="298"/>
      <c r="AO130" s="298"/>
      <c r="AP130" s="298"/>
    </row>
    <row r="131" spans="1:42" ht="13.2" x14ac:dyDescent="0.25">
      <c r="A131" s="295">
        <v>3121</v>
      </c>
      <c r="B131" s="287" t="s">
        <v>24</v>
      </c>
      <c r="C131" s="296">
        <f t="shared" si="102"/>
        <v>15000</v>
      </c>
      <c r="D131" s="298"/>
      <c r="E131" s="298"/>
      <c r="F131" s="298"/>
      <c r="G131" s="298"/>
      <c r="H131" s="298"/>
      <c r="I131" s="335">
        <v>5000</v>
      </c>
      <c r="J131" s="298"/>
      <c r="K131" s="298"/>
      <c r="L131" s="335">
        <v>10000</v>
      </c>
      <c r="M131" s="298"/>
      <c r="N131" s="298"/>
      <c r="O131" s="298"/>
      <c r="P131" s="298"/>
      <c r="Q131" s="296">
        <f>SUM(R131:AC131)</f>
        <v>15000</v>
      </c>
      <c r="R131" s="298"/>
      <c r="S131" s="298"/>
      <c r="T131" s="298"/>
      <c r="U131" s="298"/>
      <c r="V131" s="298"/>
      <c r="W131" s="335">
        <v>5000</v>
      </c>
      <c r="X131" s="298"/>
      <c r="Y131" s="335">
        <v>10000</v>
      </c>
      <c r="Z131" s="298"/>
      <c r="AA131" s="298"/>
      <c r="AB131" s="298"/>
      <c r="AC131" s="298"/>
      <c r="AD131" s="296">
        <f>SUM(AE131:AP131)</f>
        <v>15000</v>
      </c>
      <c r="AE131" s="298"/>
      <c r="AF131" s="298"/>
      <c r="AG131" s="298"/>
      <c r="AH131" s="298"/>
      <c r="AI131" s="298"/>
      <c r="AJ131" s="298">
        <v>5000</v>
      </c>
      <c r="AK131" s="298"/>
      <c r="AL131" s="335">
        <v>10000</v>
      </c>
      <c r="AM131" s="298"/>
      <c r="AN131" s="298"/>
      <c r="AO131" s="298"/>
      <c r="AP131" s="298"/>
    </row>
    <row r="132" spans="1:42" ht="13.2" x14ac:dyDescent="0.25">
      <c r="A132" s="295">
        <v>312</v>
      </c>
      <c r="B132" s="287"/>
      <c r="C132" s="334">
        <f>SUM(C131)</f>
        <v>15000</v>
      </c>
      <c r="D132" s="298"/>
      <c r="E132" s="298"/>
      <c r="F132" s="298"/>
      <c r="G132" s="298"/>
      <c r="H132" s="298"/>
      <c r="I132" s="334">
        <f>SUM(I131)</f>
        <v>5000</v>
      </c>
      <c r="J132" s="334">
        <f>SUM(J131)</f>
        <v>0</v>
      </c>
      <c r="K132" s="298"/>
      <c r="L132" s="334">
        <f>SUM(L131)</f>
        <v>10000</v>
      </c>
      <c r="M132" s="298"/>
      <c r="N132" s="298"/>
      <c r="O132" s="298"/>
      <c r="P132" s="298"/>
      <c r="Q132" s="334">
        <f>SUM(Q131)</f>
        <v>15000</v>
      </c>
      <c r="R132" s="298"/>
      <c r="S132" s="298"/>
      <c r="T132" s="298"/>
      <c r="U132" s="298"/>
      <c r="V132" s="298"/>
      <c r="W132" s="334">
        <f>SUM(W131)</f>
        <v>5000</v>
      </c>
      <c r="X132" s="298"/>
      <c r="Y132" s="298">
        <f>SUM(Y131)</f>
        <v>10000</v>
      </c>
      <c r="Z132" s="298"/>
      <c r="AA132" s="298"/>
      <c r="AB132" s="298"/>
      <c r="AC132" s="298"/>
      <c r="AD132" s="334">
        <f>SUM(AD131)</f>
        <v>15000</v>
      </c>
      <c r="AE132" s="298"/>
      <c r="AF132" s="298"/>
      <c r="AG132" s="298"/>
      <c r="AH132" s="298"/>
      <c r="AI132" s="298"/>
      <c r="AJ132" s="298">
        <f>SUM(AJ131)</f>
        <v>5000</v>
      </c>
      <c r="AK132" s="298"/>
      <c r="AL132" s="298">
        <f>SUM(AL131)</f>
        <v>10000</v>
      </c>
      <c r="AM132" s="298"/>
      <c r="AN132" s="298"/>
      <c r="AO132" s="298"/>
      <c r="AP132" s="298"/>
    </row>
    <row r="133" spans="1:42" ht="26.4" x14ac:dyDescent="0.25">
      <c r="A133" s="295">
        <v>3131</v>
      </c>
      <c r="B133" s="287" t="s">
        <v>25</v>
      </c>
      <c r="C133" s="296">
        <f t="shared" si="102"/>
        <v>0</v>
      </c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6">
        <f t="shared" ref="Q133:Q135" si="103">SUM(R133:AC133)</f>
        <v>0</v>
      </c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298"/>
      <c r="AD133" s="296">
        <f>SUM(AE133:AP133)</f>
        <v>0</v>
      </c>
      <c r="AE133" s="298"/>
      <c r="AF133" s="298"/>
      <c r="AG133" s="298"/>
      <c r="AH133" s="298"/>
      <c r="AI133" s="298"/>
      <c r="AJ133" s="298"/>
      <c r="AK133" s="298"/>
      <c r="AL133" s="298"/>
      <c r="AM133" s="298"/>
      <c r="AN133" s="298"/>
      <c r="AO133" s="298"/>
      <c r="AP133" s="298"/>
    </row>
    <row r="134" spans="1:42" ht="26.4" x14ac:dyDescent="0.25">
      <c r="A134" s="295">
        <v>3132</v>
      </c>
      <c r="B134" s="287" t="s">
        <v>26</v>
      </c>
      <c r="C134" s="387">
        <f t="shared" si="102"/>
        <v>69555</v>
      </c>
      <c r="D134" s="388"/>
      <c r="E134" s="388"/>
      <c r="F134" s="388"/>
      <c r="G134" s="388"/>
      <c r="H134" s="388"/>
      <c r="I134" s="391">
        <v>3200</v>
      </c>
      <c r="J134" s="388"/>
      <c r="K134" s="388"/>
      <c r="L134" s="391">
        <v>66355</v>
      </c>
      <c r="M134" s="298"/>
      <c r="N134" s="298"/>
      <c r="O134" s="298"/>
      <c r="P134" s="298"/>
      <c r="Q134" s="296">
        <f t="shared" si="103"/>
        <v>70214</v>
      </c>
      <c r="R134" s="298"/>
      <c r="S134" s="298"/>
      <c r="T134" s="298"/>
      <c r="U134" s="298"/>
      <c r="V134" s="298"/>
      <c r="W134" s="391">
        <v>3200</v>
      </c>
      <c r="X134" s="298"/>
      <c r="Y134" s="335">
        <v>67014</v>
      </c>
      <c r="Z134" s="298"/>
      <c r="AA134" s="298"/>
      <c r="AB134" s="298"/>
      <c r="AC134" s="298"/>
      <c r="AD134" s="296">
        <f>SUM(AE134:AP134)</f>
        <v>70524</v>
      </c>
      <c r="AE134" s="298"/>
      <c r="AF134" s="298"/>
      <c r="AG134" s="298"/>
      <c r="AH134" s="298"/>
      <c r="AI134" s="298"/>
      <c r="AJ134" s="298">
        <v>3200</v>
      </c>
      <c r="AK134" s="298"/>
      <c r="AL134" s="335">
        <v>67324</v>
      </c>
      <c r="AM134" s="298"/>
      <c r="AN134" s="298"/>
      <c r="AO134" s="298"/>
      <c r="AP134" s="298"/>
    </row>
    <row r="135" spans="1:42" s="306" customFormat="1" ht="26.4" x14ac:dyDescent="0.25">
      <c r="A135" s="295">
        <v>3133</v>
      </c>
      <c r="B135" s="287" t="s">
        <v>27</v>
      </c>
      <c r="C135" s="387">
        <f t="shared" si="102"/>
        <v>0</v>
      </c>
      <c r="D135" s="407"/>
      <c r="E135" s="407"/>
      <c r="F135" s="407"/>
      <c r="G135" s="407"/>
      <c r="H135" s="407"/>
      <c r="I135" s="408"/>
      <c r="J135" s="407"/>
      <c r="K135" s="407"/>
      <c r="L135" s="408"/>
      <c r="M135" s="305"/>
      <c r="N135" s="305"/>
      <c r="O135" s="305"/>
      <c r="P135" s="305"/>
      <c r="Q135" s="296">
        <f t="shared" si="103"/>
        <v>0</v>
      </c>
      <c r="R135" s="305"/>
      <c r="S135" s="305"/>
      <c r="T135" s="305"/>
      <c r="U135" s="305"/>
      <c r="V135" s="305"/>
      <c r="W135" s="408"/>
      <c r="X135" s="305"/>
      <c r="Y135" s="9"/>
      <c r="Z135" s="305"/>
      <c r="AA135" s="305"/>
      <c r="AB135" s="305"/>
      <c r="AC135" s="305"/>
      <c r="AD135" s="296">
        <f>SUM(AE135:AP135)</f>
        <v>0</v>
      </c>
      <c r="AE135" s="305"/>
      <c r="AF135" s="305"/>
      <c r="AG135" s="305"/>
      <c r="AH135" s="305"/>
      <c r="AI135" s="305"/>
      <c r="AJ135" s="305"/>
      <c r="AK135" s="305"/>
      <c r="AL135" s="9"/>
      <c r="AM135" s="305"/>
      <c r="AN135" s="305"/>
      <c r="AO135" s="305"/>
      <c r="AP135" s="305"/>
    </row>
    <row r="136" spans="1:42" s="306" customFormat="1" ht="13.2" x14ac:dyDescent="0.25">
      <c r="A136" s="295">
        <v>313</v>
      </c>
      <c r="B136" s="287"/>
      <c r="C136" s="407">
        <f>SUM(C133:C135)</f>
        <v>69555</v>
      </c>
      <c r="D136" s="407"/>
      <c r="E136" s="407"/>
      <c r="F136" s="407"/>
      <c r="G136" s="407"/>
      <c r="H136" s="407"/>
      <c r="I136" s="407">
        <f>SUM(I133:I135)</f>
        <v>3200</v>
      </c>
      <c r="J136" s="407">
        <f>SUM(J133:J135)</f>
        <v>0</v>
      </c>
      <c r="K136" s="407">
        <f>SUM(K131:K135)</f>
        <v>0</v>
      </c>
      <c r="L136" s="407">
        <f>SUM(L133:L135)</f>
        <v>66355</v>
      </c>
      <c r="M136" s="305"/>
      <c r="N136" s="305"/>
      <c r="O136" s="305"/>
      <c r="P136" s="305"/>
      <c r="Q136" s="305">
        <f>SUM(Q133:Q135)</f>
        <v>70214</v>
      </c>
      <c r="R136" s="305"/>
      <c r="S136" s="305"/>
      <c r="T136" s="305"/>
      <c r="U136" s="305"/>
      <c r="V136" s="305"/>
      <c r="W136" s="407">
        <f>SUM(W133:W135)</f>
        <v>3200</v>
      </c>
      <c r="X136" s="305">
        <f>SUM(X131:X135)</f>
        <v>0</v>
      </c>
      <c r="Y136" s="305">
        <f>SUM(Y133:Y135)</f>
        <v>67014</v>
      </c>
      <c r="Z136" s="305"/>
      <c r="AA136" s="305"/>
      <c r="AB136" s="305"/>
      <c r="AC136" s="305"/>
      <c r="AD136" s="305">
        <f>SUM(AD133:AD135)</f>
        <v>70524</v>
      </c>
      <c r="AE136" s="305"/>
      <c r="AF136" s="305"/>
      <c r="AG136" s="305"/>
      <c r="AH136" s="305"/>
      <c r="AI136" s="305"/>
      <c r="AJ136" s="305">
        <f>SUM(AJ133:AJ135)</f>
        <v>3200</v>
      </c>
      <c r="AK136" s="305">
        <f>SUM(AK131:AK135)</f>
        <v>0</v>
      </c>
      <c r="AL136" s="305">
        <f>SUM(AL133:AL135)</f>
        <v>67324</v>
      </c>
      <c r="AM136" s="305"/>
      <c r="AN136" s="305"/>
      <c r="AO136" s="305"/>
      <c r="AP136" s="305"/>
    </row>
    <row r="137" spans="1:42" s="269" customFormat="1" ht="13.2" x14ac:dyDescent="0.25">
      <c r="A137" s="295">
        <v>3211</v>
      </c>
      <c r="B137" s="287" t="s">
        <v>28</v>
      </c>
      <c r="C137" s="387">
        <f t="shared" ref="C137:C140" si="104">SUM(D137:P137)</f>
        <v>28500</v>
      </c>
      <c r="D137" s="387"/>
      <c r="E137" s="387"/>
      <c r="F137" s="387"/>
      <c r="G137" s="387"/>
      <c r="H137" s="387"/>
      <c r="I137" s="387">
        <v>8000</v>
      </c>
      <c r="J137" s="387"/>
      <c r="K137" s="387"/>
      <c r="L137" s="387">
        <v>20500</v>
      </c>
      <c r="M137" s="296"/>
      <c r="N137" s="296"/>
      <c r="O137" s="296"/>
      <c r="P137" s="296"/>
      <c r="Q137" s="296">
        <f t="shared" ref="Q137:Q140" si="105">SUM(R137:AC137)</f>
        <v>22500</v>
      </c>
      <c r="R137" s="296"/>
      <c r="S137" s="296"/>
      <c r="T137" s="296"/>
      <c r="U137" s="296"/>
      <c r="V137" s="296"/>
      <c r="W137" s="387">
        <v>2000</v>
      </c>
      <c r="X137" s="296"/>
      <c r="Y137" s="296">
        <v>20500</v>
      </c>
      <c r="Z137" s="296"/>
      <c r="AA137" s="296"/>
      <c r="AB137" s="296"/>
      <c r="AC137" s="296"/>
      <c r="AD137" s="296">
        <f>SUM(AE137:AP137)</f>
        <v>22500</v>
      </c>
      <c r="AE137" s="296"/>
      <c r="AF137" s="296"/>
      <c r="AG137" s="296"/>
      <c r="AH137" s="296"/>
      <c r="AI137" s="296"/>
      <c r="AJ137" s="296">
        <v>2000</v>
      </c>
      <c r="AK137" s="296"/>
      <c r="AL137" s="296">
        <v>20500</v>
      </c>
      <c r="AM137" s="296"/>
      <c r="AN137" s="296"/>
      <c r="AO137" s="296"/>
      <c r="AP137" s="296"/>
    </row>
    <row r="138" spans="1:42" s="269" customFormat="1" ht="26.4" x14ac:dyDescent="0.25">
      <c r="A138" s="295">
        <v>3212</v>
      </c>
      <c r="B138" s="287" t="s">
        <v>29</v>
      </c>
      <c r="C138" s="387">
        <f t="shared" si="104"/>
        <v>30000</v>
      </c>
      <c r="D138" s="387"/>
      <c r="E138" s="387"/>
      <c r="F138" s="387"/>
      <c r="G138" s="387"/>
      <c r="H138" s="387"/>
      <c r="I138" s="387">
        <v>2000</v>
      </c>
      <c r="J138" s="387"/>
      <c r="K138" s="387"/>
      <c r="L138" s="387">
        <v>28000</v>
      </c>
      <c r="M138" s="296"/>
      <c r="N138" s="296"/>
      <c r="O138" s="296"/>
      <c r="P138" s="296"/>
      <c r="Q138" s="296">
        <f t="shared" si="105"/>
        <v>30000</v>
      </c>
      <c r="R138" s="296"/>
      <c r="S138" s="296"/>
      <c r="T138" s="296"/>
      <c r="U138" s="296"/>
      <c r="V138" s="296"/>
      <c r="W138" s="387">
        <v>2000</v>
      </c>
      <c r="X138" s="296"/>
      <c r="Y138" s="296">
        <v>28000</v>
      </c>
      <c r="Z138" s="296"/>
      <c r="AA138" s="296"/>
      <c r="AB138" s="296"/>
      <c r="AC138" s="296"/>
      <c r="AD138" s="296">
        <f>SUM(AE138:AP138)</f>
        <v>30000</v>
      </c>
      <c r="AE138" s="296"/>
      <c r="AF138" s="296"/>
      <c r="AG138" s="296"/>
      <c r="AH138" s="296"/>
      <c r="AI138" s="296"/>
      <c r="AJ138" s="296">
        <v>2000</v>
      </c>
      <c r="AK138" s="296"/>
      <c r="AL138" s="296">
        <v>28000</v>
      </c>
      <c r="AM138" s="296"/>
      <c r="AN138" s="296"/>
      <c r="AO138" s="296"/>
      <c r="AP138" s="296"/>
    </row>
    <row r="139" spans="1:42" ht="13.2" x14ac:dyDescent="0.25">
      <c r="A139" s="295">
        <v>3213</v>
      </c>
      <c r="B139" s="287" t="s">
        <v>30</v>
      </c>
      <c r="C139" s="387">
        <f t="shared" si="104"/>
        <v>40400</v>
      </c>
      <c r="D139" s="387"/>
      <c r="E139" s="387"/>
      <c r="F139" s="387"/>
      <c r="G139" s="387"/>
      <c r="H139" s="387"/>
      <c r="I139" s="387"/>
      <c r="J139" s="387"/>
      <c r="K139" s="387"/>
      <c r="L139" s="387">
        <v>40400</v>
      </c>
      <c r="M139" s="296"/>
      <c r="N139" s="296"/>
      <c r="O139" s="296"/>
      <c r="P139" s="296"/>
      <c r="Q139" s="296">
        <f t="shared" si="105"/>
        <v>40400</v>
      </c>
      <c r="R139" s="296"/>
      <c r="S139" s="296"/>
      <c r="T139" s="296"/>
      <c r="U139" s="296"/>
      <c r="V139" s="296"/>
      <c r="W139" s="387"/>
      <c r="X139" s="296"/>
      <c r="Y139" s="296">
        <v>40400</v>
      </c>
      <c r="Z139" s="296"/>
      <c r="AA139" s="296"/>
      <c r="AB139" s="296"/>
      <c r="AC139" s="296"/>
      <c r="AD139" s="296">
        <f>SUM(AE139:AP139)</f>
        <v>40400</v>
      </c>
      <c r="AE139" s="296"/>
      <c r="AF139" s="296"/>
      <c r="AG139" s="296"/>
      <c r="AH139" s="296"/>
      <c r="AI139" s="296"/>
      <c r="AJ139" s="296"/>
      <c r="AK139" s="296"/>
      <c r="AL139" s="296">
        <v>40400</v>
      </c>
      <c r="AM139" s="296"/>
      <c r="AN139" s="296"/>
      <c r="AO139" s="296"/>
      <c r="AP139" s="296"/>
    </row>
    <row r="140" spans="1:42" ht="26.4" x14ac:dyDescent="0.25">
      <c r="A140" s="385">
        <v>3214</v>
      </c>
      <c r="B140" s="390" t="s">
        <v>31</v>
      </c>
      <c r="C140" s="387">
        <f t="shared" si="104"/>
        <v>1000</v>
      </c>
      <c r="D140" s="387"/>
      <c r="E140" s="387"/>
      <c r="F140" s="387"/>
      <c r="G140" s="387"/>
      <c r="H140" s="387"/>
      <c r="I140" s="387">
        <v>1000</v>
      </c>
      <c r="J140" s="387"/>
      <c r="K140" s="387"/>
      <c r="L140" s="387"/>
      <c r="M140" s="296"/>
      <c r="N140" s="296"/>
      <c r="O140" s="296"/>
      <c r="P140" s="296"/>
      <c r="Q140" s="296">
        <f t="shared" si="105"/>
        <v>1000</v>
      </c>
      <c r="R140" s="296"/>
      <c r="S140" s="296"/>
      <c r="T140" s="296"/>
      <c r="U140" s="296"/>
      <c r="V140" s="296"/>
      <c r="W140" s="387">
        <v>1000</v>
      </c>
      <c r="X140" s="296"/>
      <c r="Y140" s="296"/>
      <c r="Z140" s="296"/>
      <c r="AA140" s="296"/>
      <c r="AB140" s="296"/>
      <c r="AC140" s="296"/>
      <c r="AD140" s="296">
        <f>SUM(AE140:AP140)</f>
        <v>1000</v>
      </c>
      <c r="AE140" s="296"/>
      <c r="AF140" s="296"/>
      <c r="AG140" s="296"/>
      <c r="AH140" s="296"/>
      <c r="AI140" s="296"/>
      <c r="AJ140" s="296">
        <v>1000</v>
      </c>
      <c r="AK140" s="296"/>
      <c r="AL140" s="296"/>
      <c r="AM140" s="296"/>
      <c r="AN140" s="296"/>
      <c r="AO140" s="296"/>
      <c r="AP140" s="296"/>
    </row>
    <row r="141" spans="1:42" ht="13.2" x14ac:dyDescent="0.25">
      <c r="A141" s="295">
        <v>321</v>
      </c>
      <c r="B141" s="287"/>
      <c r="C141" s="399">
        <f>SUM(C137:C140)</f>
        <v>99900</v>
      </c>
      <c r="D141" s="387"/>
      <c r="E141" s="387"/>
      <c r="F141" s="387"/>
      <c r="G141" s="387"/>
      <c r="H141" s="387"/>
      <c r="I141" s="399">
        <f>SUM(I137:I140)</f>
        <v>11000</v>
      </c>
      <c r="J141" s="399">
        <f>SUM(J137:J140)</f>
        <v>0</v>
      </c>
      <c r="K141" s="387">
        <f>SUM(K133:K140)</f>
        <v>0</v>
      </c>
      <c r="L141" s="399">
        <f>SUM(L137:L140)</f>
        <v>88900</v>
      </c>
      <c r="M141" s="296"/>
      <c r="N141" s="296"/>
      <c r="O141" s="296"/>
      <c r="P141" s="296"/>
      <c r="Q141" s="334">
        <f>SUM(Q137:Q140)</f>
        <v>93900</v>
      </c>
      <c r="R141" s="296"/>
      <c r="S141" s="296"/>
      <c r="T141" s="296"/>
      <c r="U141" s="296"/>
      <c r="V141" s="296"/>
      <c r="W141" s="334">
        <f>SUM(W137:W140)</f>
        <v>5000</v>
      </c>
      <c r="X141" s="296">
        <f>SUM(X133:X140)</f>
        <v>0</v>
      </c>
      <c r="Y141" s="334">
        <f>SUM(Y137:Y140)</f>
        <v>88900</v>
      </c>
      <c r="Z141" s="296"/>
      <c r="AA141" s="296"/>
      <c r="AB141" s="296"/>
      <c r="AC141" s="296"/>
      <c r="AD141" s="334">
        <f>SUM(AD137:AD140)</f>
        <v>93900</v>
      </c>
      <c r="AE141" s="296"/>
      <c r="AF141" s="296"/>
      <c r="AG141" s="296"/>
      <c r="AH141" s="296"/>
      <c r="AI141" s="296"/>
      <c r="AJ141" s="334">
        <f>SUM(AJ137:AJ140)</f>
        <v>5000</v>
      </c>
      <c r="AK141" s="296">
        <f>SUM(AK133:AK140)</f>
        <v>0</v>
      </c>
      <c r="AL141" s="334">
        <f>SUM(AL137:AL140)</f>
        <v>88900</v>
      </c>
      <c r="AM141" s="296"/>
      <c r="AN141" s="296"/>
      <c r="AO141" s="296"/>
      <c r="AP141" s="296"/>
    </row>
    <row r="142" spans="1:42" ht="26.4" x14ac:dyDescent="0.25">
      <c r="A142" s="295">
        <v>3221</v>
      </c>
      <c r="B142" s="287" t="s">
        <v>32</v>
      </c>
      <c r="C142" s="387">
        <f>SUM(D142:P142)</f>
        <v>6000</v>
      </c>
      <c r="D142" s="387"/>
      <c r="E142" s="387"/>
      <c r="F142" s="387"/>
      <c r="G142" s="387"/>
      <c r="H142" s="387"/>
      <c r="I142" s="387"/>
      <c r="J142" s="387"/>
      <c r="K142" s="387"/>
      <c r="L142" s="387">
        <v>6000</v>
      </c>
      <c r="M142" s="296"/>
      <c r="N142" s="296"/>
      <c r="O142" s="296"/>
      <c r="P142" s="296"/>
      <c r="Q142" s="296">
        <f t="shared" ref="Q142:Q144" si="106">SUM(R142:AC142)</f>
        <v>6000</v>
      </c>
      <c r="R142" s="296"/>
      <c r="S142" s="296"/>
      <c r="T142" s="296"/>
      <c r="U142" s="296"/>
      <c r="V142" s="296"/>
      <c r="W142" s="296"/>
      <c r="X142" s="296"/>
      <c r="Y142" s="296">
        <v>6000</v>
      </c>
      <c r="Z142" s="296"/>
      <c r="AA142" s="296"/>
      <c r="AB142" s="296"/>
      <c r="AC142" s="296"/>
      <c r="AD142" s="296">
        <f>SUM(AE142:AP142)</f>
        <v>6000</v>
      </c>
      <c r="AE142" s="296"/>
      <c r="AF142" s="296"/>
      <c r="AG142" s="296"/>
      <c r="AH142" s="296"/>
      <c r="AI142" s="296"/>
      <c r="AJ142" s="296"/>
      <c r="AK142" s="296"/>
      <c r="AL142" s="296">
        <v>6000</v>
      </c>
      <c r="AM142" s="296"/>
      <c r="AN142" s="296"/>
      <c r="AO142" s="296"/>
      <c r="AP142" s="296"/>
    </row>
    <row r="143" spans="1:42" ht="13.2" x14ac:dyDescent="0.25">
      <c r="A143" s="295">
        <v>3223</v>
      </c>
      <c r="B143" s="287" t="s">
        <v>34</v>
      </c>
      <c r="C143" s="387">
        <f>SUM(D143:P143)</f>
        <v>4000</v>
      </c>
      <c r="D143" s="387"/>
      <c r="E143" s="387"/>
      <c r="F143" s="387"/>
      <c r="G143" s="387"/>
      <c r="H143" s="387"/>
      <c r="I143" s="387"/>
      <c r="J143" s="387"/>
      <c r="K143" s="387"/>
      <c r="L143" s="387">
        <v>4000</v>
      </c>
      <c r="M143" s="296"/>
      <c r="N143" s="296"/>
      <c r="O143" s="296"/>
      <c r="P143" s="296"/>
      <c r="Q143" s="296">
        <f t="shared" si="106"/>
        <v>4000</v>
      </c>
      <c r="R143" s="296"/>
      <c r="S143" s="296"/>
      <c r="T143" s="296"/>
      <c r="U143" s="296"/>
      <c r="V143" s="296"/>
      <c r="W143" s="296"/>
      <c r="X143" s="296"/>
      <c r="Y143" s="296">
        <v>4000</v>
      </c>
      <c r="Z143" s="296"/>
      <c r="AA143" s="296"/>
      <c r="AB143" s="296"/>
      <c r="AC143" s="296"/>
      <c r="AD143" s="296">
        <f>SUM(AE143:AP143)</f>
        <v>4000</v>
      </c>
      <c r="AE143" s="296"/>
      <c r="AF143" s="296"/>
      <c r="AG143" s="296"/>
      <c r="AH143" s="296"/>
      <c r="AI143" s="296"/>
      <c r="AJ143" s="296"/>
      <c r="AK143" s="296"/>
      <c r="AL143" s="296">
        <v>4000</v>
      </c>
      <c r="AM143" s="296"/>
      <c r="AN143" s="296"/>
      <c r="AO143" s="296"/>
      <c r="AP143" s="296"/>
    </row>
    <row r="144" spans="1:42" ht="26.4" x14ac:dyDescent="0.25">
      <c r="A144" s="385">
        <v>3227</v>
      </c>
      <c r="B144" s="386" t="s">
        <v>435</v>
      </c>
      <c r="C144" s="387">
        <f>SUM(D144:P144)</f>
        <v>0</v>
      </c>
      <c r="D144" s="387"/>
      <c r="E144" s="387"/>
      <c r="F144" s="387"/>
      <c r="G144" s="387"/>
      <c r="H144" s="387"/>
      <c r="I144" s="387">
        <v>0</v>
      </c>
      <c r="J144" s="387"/>
      <c r="K144" s="387"/>
      <c r="L144" s="387"/>
      <c r="M144" s="296"/>
      <c r="N144" s="296"/>
      <c r="O144" s="296"/>
      <c r="P144" s="296"/>
      <c r="Q144" s="296">
        <f t="shared" si="106"/>
        <v>0</v>
      </c>
      <c r="R144" s="296"/>
      <c r="S144" s="296"/>
      <c r="T144" s="296"/>
      <c r="U144" s="296"/>
      <c r="V144" s="296"/>
      <c r="W144" s="296"/>
      <c r="X144" s="296"/>
      <c r="Y144" s="296"/>
      <c r="Z144" s="296"/>
      <c r="AA144" s="296"/>
      <c r="AB144" s="296"/>
      <c r="AC144" s="296"/>
      <c r="AD144" s="296">
        <f>SUM(AE144:AP144)</f>
        <v>0</v>
      </c>
      <c r="AE144" s="296"/>
      <c r="AF144" s="296"/>
      <c r="AG144" s="296"/>
      <c r="AH144" s="296"/>
      <c r="AI144" s="296"/>
      <c r="AJ144" s="296"/>
      <c r="AK144" s="296"/>
      <c r="AL144" s="296"/>
      <c r="AM144" s="296"/>
      <c r="AN144" s="296"/>
      <c r="AO144" s="296"/>
      <c r="AP144" s="296"/>
    </row>
    <row r="145" spans="1:42" ht="13.2" x14ac:dyDescent="0.25">
      <c r="A145" s="295">
        <v>322</v>
      </c>
      <c r="B145" s="287"/>
      <c r="C145" s="399">
        <f>SUM(C142:C144)</f>
        <v>10000</v>
      </c>
      <c r="D145" s="387"/>
      <c r="E145" s="387"/>
      <c r="F145" s="387"/>
      <c r="G145" s="387"/>
      <c r="H145" s="387"/>
      <c r="I145" s="399">
        <f>SUM(I142:I144)</f>
        <v>0</v>
      </c>
      <c r="J145" s="387"/>
      <c r="K145" s="387"/>
      <c r="L145" s="399">
        <f>SUM(L142:L144)</f>
        <v>10000</v>
      </c>
      <c r="M145" s="296"/>
      <c r="N145" s="296"/>
      <c r="O145" s="296"/>
      <c r="P145" s="296"/>
      <c r="Q145" s="334">
        <f>SUM(Q142:Q144)</f>
        <v>10000</v>
      </c>
      <c r="R145" s="296"/>
      <c r="S145" s="296"/>
      <c r="T145" s="296"/>
      <c r="U145" s="296"/>
      <c r="V145" s="296"/>
      <c r="W145" s="334">
        <f>SUM(W142:W144)</f>
        <v>0</v>
      </c>
      <c r="X145" s="296"/>
      <c r="Y145" s="334">
        <f>SUM(Y142:Y144)</f>
        <v>10000</v>
      </c>
      <c r="Z145" s="296"/>
      <c r="AA145" s="296"/>
      <c r="AB145" s="296"/>
      <c r="AC145" s="296"/>
      <c r="AD145" s="334">
        <f>SUM(AD142:AD144)</f>
        <v>10000</v>
      </c>
      <c r="AE145" s="296"/>
      <c r="AF145" s="296"/>
      <c r="AG145" s="296"/>
      <c r="AH145" s="296"/>
      <c r="AI145" s="296"/>
      <c r="AJ145" s="334">
        <f>SUM(AJ142:AJ144)</f>
        <v>0</v>
      </c>
      <c r="AK145" s="296"/>
      <c r="AL145" s="334">
        <f>SUM(AL142:AL144)</f>
        <v>10000</v>
      </c>
      <c r="AM145" s="296"/>
      <c r="AN145" s="296"/>
      <c r="AO145" s="296"/>
      <c r="AP145" s="296"/>
    </row>
    <row r="146" spans="1:42" ht="13.2" x14ac:dyDescent="0.25">
      <c r="A146" s="295">
        <v>3231</v>
      </c>
      <c r="B146" s="287" t="s">
        <v>38</v>
      </c>
      <c r="C146" s="387">
        <f t="shared" ref="C146:C148" si="107">SUM(D146:P146)</f>
        <v>3600</v>
      </c>
      <c r="D146" s="387"/>
      <c r="E146" s="387"/>
      <c r="F146" s="387"/>
      <c r="G146" s="387"/>
      <c r="H146" s="387"/>
      <c r="I146" s="387"/>
      <c r="J146" s="387"/>
      <c r="K146" s="387"/>
      <c r="L146" s="387">
        <v>3600</v>
      </c>
      <c r="M146" s="296"/>
      <c r="N146" s="296"/>
      <c r="O146" s="296"/>
      <c r="P146" s="296"/>
      <c r="Q146" s="296">
        <f t="shared" ref="Q146:Q148" si="108">SUM(R146:AC146)</f>
        <v>3600</v>
      </c>
      <c r="R146" s="296"/>
      <c r="S146" s="296"/>
      <c r="T146" s="296"/>
      <c r="U146" s="296"/>
      <c r="V146" s="296"/>
      <c r="W146" s="296"/>
      <c r="X146" s="296"/>
      <c r="Y146" s="296">
        <v>3600</v>
      </c>
      <c r="Z146" s="296"/>
      <c r="AA146" s="296"/>
      <c r="AB146" s="296"/>
      <c r="AC146" s="296"/>
      <c r="AD146" s="296">
        <f>SUM(AE146:AP146)</f>
        <v>3600</v>
      </c>
      <c r="AE146" s="296"/>
      <c r="AF146" s="296"/>
      <c r="AG146" s="296"/>
      <c r="AH146" s="296"/>
      <c r="AI146" s="296"/>
      <c r="AJ146" s="296"/>
      <c r="AK146" s="296"/>
      <c r="AL146" s="296">
        <v>3600</v>
      </c>
      <c r="AM146" s="296"/>
      <c r="AN146" s="296"/>
      <c r="AO146" s="296"/>
      <c r="AP146" s="296"/>
    </row>
    <row r="147" spans="1:42" ht="13.2" x14ac:dyDescent="0.25">
      <c r="A147" s="295">
        <v>3233</v>
      </c>
      <c r="B147" s="287" t="s">
        <v>40</v>
      </c>
      <c r="C147" s="296">
        <f t="shared" si="107"/>
        <v>3000</v>
      </c>
      <c r="D147" s="296"/>
      <c r="E147" s="296"/>
      <c r="F147" s="296"/>
      <c r="G147" s="296"/>
      <c r="H147" s="296"/>
      <c r="I147" s="296"/>
      <c r="J147" s="296"/>
      <c r="K147" s="296"/>
      <c r="L147" s="296">
        <v>3000</v>
      </c>
      <c r="M147" s="296"/>
      <c r="N147" s="296"/>
      <c r="O147" s="296"/>
      <c r="P147" s="296"/>
      <c r="Q147" s="296">
        <f t="shared" si="108"/>
        <v>2000</v>
      </c>
      <c r="R147" s="296"/>
      <c r="S147" s="296"/>
      <c r="T147" s="296"/>
      <c r="U147" s="296"/>
      <c r="V147" s="296"/>
      <c r="W147" s="296"/>
      <c r="X147" s="296"/>
      <c r="Y147" s="296">
        <v>2000</v>
      </c>
      <c r="Z147" s="296"/>
      <c r="AA147" s="296"/>
      <c r="AB147" s="296"/>
      <c r="AC147" s="296"/>
      <c r="AD147" s="296">
        <f>SUM(AE147:AP147)</f>
        <v>2000</v>
      </c>
      <c r="AE147" s="296"/>
      <c r="AF147" s="296"/>
      <c r="AG147" s="296"/>
      <c r="AH147" s="296"/>
      <c r="AI147" s="296"/>
      <c r="AJ147" s="296"/>
      <c r="AK147" s="296"/>
      <c r="AL147" s="296">
        <v>2000</v>
      </c>
      <c r="AM147" s="296"/>
      <c r="AN147" s="296"/>
      <c r="AO147" s="296"/>
      <c r="AP147" s="296"/>
    </row>
    <row r="148" spans="1:42" ht="13.2" x14ac:dyDescent="0.25">
      <c r="A148" s="295">
        <v>3237</v>
      </c>
      <c r="B148" s="287" t="s">
        <v>44</v>
      </c>
      <c r="C148" s="296">
        <f t="shared" si="107"/>
        <v>70000</v>
      </c>
      <c r="D148" s="296"/>
      <c r="E148" s="296"/>
      <c r="F148" s="296"/>
      <c r="G148" s="296"/>
      <c r="H148" s="296"/>
      <c r="I148" s="296">
        <v>15000</v>
      </c>
      <c r="J148" s="296"/>
      <c r="K148" s="296"/>
      <c r="L148" s="387">
        <v>55000</v>
      </c>
      <c r="M148" s="296"/>
      <c r="N148" s="296"/>
      <c r="O148" s="296"/>
      <c r="P148" s="296"/>
      <c r="Q148" s="296">
        <f t="shared" si="108"/>
        <v>70000</v>
      </c>
      <c r="R148" s="296"/>
      <c r="S148" s="296"/>
      <c r="T148" s="296"/>
      <c r="U148" s="296"/>
      <c r="V148" s="296"/>
      <c r="W148" s="296">
        <v>15000</v>
      </c>
      <c r="X148" s="296"/>
      <c r="Y148" s="296">
        <v>55000</v>
      </c>
      <c r="Z148" s="296"/>
      <c r="AA148" s="296"/>
      <c r="AB148" s="296"/>
      <c r="AC148" s="296"/>
      <c r="AD148" s="296">
        <f>SUM(AE148:AP148)</f>
        <v>70000</v>
      </c>
      <c r="AE148" s="296"/>
      <c r="AF148" s="296"/>
      <c r="AG148" s="296"/>
      <c r="AH148" s="296"/>
      <c r="AI148" s="296"/>
      <c r="AJ148" s="296">
        <v>15000</v>
      </c>
      <c r="AK148" s="296"/>
      <c r="AL148" s="296">
        <v>55000</v>
      </c>
      <c r="AM148" s="296"/>
      <c r="AN148" s="296"/>
      <c r="AO148" s="296"/>
      <c r="AP148" s="296"/>
    </row>
    <row r="149" spans="1:42" ht="13.2" x14ac:dyDescent="0.25">
      <c r="A149" s="295">
        <v>323</v>
      </c>
      <c r="B149" s="287"/>
      <c r="C149" s="334">
        <f>SUM(C146:C148)</f>
        <v>76600</v>
      </c>
      <c r="D149" s="296"/>
      <c r="E149" s="296"/>
      <c r="F149" s="296"/>
      <c r="G149" s="296"/>
      <c r="H149" s="296"/>
      <c r="I149" s="334">
        <f>SUM(I146:I148)</f>
        <v>15000</v>
      </c>
      <c r="J149" s="296"/>
      <c r="K149" s="296">
        <f>SUM(K137:K148)</f>
        <v>0</v>
      </c>
      <c r="L149" s="334">
        <f>SUM(L146:L148)</f>
        <v>61600</v>
      </c>
      <c r="M149" s="296"/>
      <c r="N149" s="296"/>
      <c r="O149" s="296"/>
      <c r="P149" s="296"/>
      <c r="Q149" s="334">
        <f>SUM(Q146:Q148)</f>
        <v>75600</v>
      </c>
      <c r="R149" s="296"/>
      <c r="S149" s="296"/>
      <c r="T149" s="296"/>
      <c r="U149" s="296"/>
      <c r="V149" s="296"/>
      <c r="W149" s="334">
        <f>SUM(W146:W148)</f>
        <v>15000</v>
      </c>
      <c r="X149" s="296">
        <f>SUM(X137:X148)</f>
        <v>0</v>
      </c>
      <c r="Y149" s="334">
        <f>SUM(Y146:Y148)</f>
        <v>60600</v>
      </c>
      <c r="Z149" s="296"/>
      <c r="AA149" s="296"/>
      <c r="AB149" s="296"/>
      <c r="AC149" s="296"/>
      <c r="AD149" s="334">
        <f>SUM(AD146:AD148)</f>
        <v>75600</v>
      </c>
      <c r="AE149" s="296"/>
      <c r="AF149" s="296"/>
      <c r="AG149" s="296"/>
      <c r="AH149" s="296"/>
      <c r="AI149" s="296"/>
      <c r="AJ149" s="334">
        <f>SUM(AJ146:AJ148)</f>
        <v>15000</v>
      </c>
      <c r="AK149" s="296">
        <f>SUM(AK137:AK148)</f>
        <v>0</v>
      </c>
      <c r="AL149" s="334">
        <f>SUM(AL146:AL148)</f>
        <v>60600</v>
      </c>
      <c r="AM149" s="296"/>
      <c r="AN149" s="296"/>
      <c r="AO149" s="296"/>
      <c r="AP149" s="296"/>
    </row>
    <row r="150" spans="1:42" s="276" customFormat="1" ht="39.6" x14ac:dyDescent="0.25">
      <c r="A150" s="289" t="s">
        <v>19</v>
      </c>
      <c r="B150" s="290" t="s">
        <v>64</v>
      </c>
      <c r="C150" s="291">
        <f t="shared" ref="C150:AP150" si="109">C157+C189</f>
        <v>1831652</v>
      </c>
      <c r="D150" s="291">
        <f t="shared" si="109"/>
        <v>241000</v>
      </c>
      <c r="E150" s="291"/>
      <c r="F150" s="291">
        <f t="shared" si="109"/>
        <v>0</v>
      </c>
      <c r="G150" s="291">
        <f t="shared" si="109"/>
        <v>300000</v>
      </c>
      <c r="H150" s="291">
        <f t="shared" si="109"/>
        <v>0</v>
      </c>
      <c r="I150" s="291">
        <f t="shared" si="109"/>
        <v>150250</v>
      </c>
      <c r="J150" s="291">
        <f t="shared" si="109"/>
        <v>0</v>
      </c>
      <c r="K150" s="291">
        <f t="shared" si="109"/>
        <v>491402</v>
      </c>
      <c r="L150" s="291">
        <f t="shared" si="109"/>
        <v>649000</v>
      </c>
      <c r="M150" s="291">
        <f t="shared" si="109"/>
        <v>0</v>
      </c>
      <c r="N150" s="291">
        <f t="shared" si="109"/>
        <v>0</v>
      </c>
      <c r="O150" s="291">
        <f t="shared" si="109"/>
        <v>0</v>
      </c>
      <c r="P150" s="291">
        <f t="shared" si="109"/>
        <v>0</v>
      </c>
      <c r="Q150" s="291">
        <f t="shared" si="109"/>
        <v>2118192</v>
      </c>
      <c r="R150" s="291">
        <f t="shared" si="109"/>
        <v>241000</v>
      </c>
      <c r="S150" s="291"/>
      <c r="T150" s="291">
        <f t="shared" si="109"/>
        <v>0</v>
      </c>
      <c r="U150" s="291">
        <f t="shared" si="109"/>
        <v>300000</v>
      </c>
      <c r="V150" s="291">
        <f t="shared" si="109"/>
        <v>0</v>
      </c>
      <c r="W150" s="291">
        <f t="shared" si="109"/>
        <v>436790</v>
      </c>
      <c r="X150" s="291">
        <f t="shared" si="109"/>
        <v>491402</v>
      </c>
      <c r="Y150" s="291">
        <f t="shared" si="109"/>
        <v>649000</v>
      </c>
      <c r="Z150" s="291">
        <f t="shared" si="109"/>
        <v>0</v>
      </c>
      <c r="AA150" s="291">
        <f t="shared" si="109"/>
        <v>0</v>
      </c>
      <c r="AB150" s="291">
        <f t="shared" si="109"/>
        <v>0</v>
      </c>
      <c r="AC150" s="291">
        <f t="shared" si="109"/>
        <v>0</v>
      </c>
      <c r="AD150" s="291">
        <f t="shared" si="109"/>
        <v>2118192</v>
      </c>
      <c r="AE150" s="291">
        <f t="shared" si="109"/>
        <v>241000</v>
      </c>
      <c r="AF150" s="291"/>
      <c r="AG150" s="291">
        <f t="shared" si="109"/>
        <v>0</v>
      </c>
      <c r="AH150" s="291">
        <f t="shared" si="109"/>
        <v>300000</v>
      </c>
      <c r="AI150" s="291">
        <f t="shared" si="109"/>
        <v>0</v>
      </c>
      <c r="AJ150" s="291">
        <f t="shared" si="109"/>
        <v>436790</v>
      </c>
      <c r="AK150" s="291">
        <f t="shared" si="109"/>
        <v>491402</v>
      </c>
      <c r="AL150" s="291">
        <f t="shared" si="109"/>
        <v>649000</v>
      </c>
      <c r="AM150" s="291">
        <f t="shared" si="109"/>
        <v>0</v>
      </c>
      <c r="AN150" s="291">
        <f t="shared" si="109"/>
        <v>0</v>
      </c>
      <c r="AO150" s="291">
        <f t="shared" si="109"/>
        <v>0</v>
      </c>
      <c r="AP150" s="291">
        <f t="shared" si="109"/>
        <v>0</v>
      </c>
    </row>
    <row r="151" spans="1:42" ht="39" customHeight="1" x14ac:dyDescent="0.25">
      <c r="A151" s="292" t="s">
        <v>21</v>
      </c>
      <c r="B151" s="293" t="s">
        <v>65</v>
      </c>
      <c r="C151" s="294"/>
      <c r="D151" s="294"/>
      <c r="E151" s="294"/>
      <c r="F151" s="294"/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  <c r="X151" s="294"/>
      <c r="Y151" s="294"/>
      <c r="Z151" s="294"/>
      <c r="AA151" s="294"/>
      <c r="AB151" s="294"/>
      <c r="AC151" s="294"/>
      <c r="AD151" s="294"/>
      <c r="AE151" s="294"/>
      <c r="AF151" s="294"/>
      <c r="AG151" s="294"/>
      <c r="AH151" s="294"/>
      <c r="AI151" s="294"/>
      <c r="AJ151" s="294"/>
      <c r="AK151" s="294"/>
      <c r="AL151" s="294"/>
      <c r="AM151" s="294"/>
      <c r="AN151" s="294"/>
      <c r="AO151" s="294"/>
      <c r="AP151" s="294"/>
    </row>
    <row r="152" spans="1:42" s="269" customFormat="1" ht="13.2" x14ac:dyDescent="0.25">
      <c r="A152" s="295">
        <v>3111</v>
      </c>
      <c r="B152" s="287" t="s">
        <v>23</v>
      </c>
      <c r="C152" s="296"/>
      <c r="D152" s="296"/>
      <c r="E152" s="296"/>
      <c r="F152" s="296"/>
      <c r="G152" s="296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/>
      <c r="X152" s="296"/>
      <c r="Y152" s="296"/>
      <c r="Z152" s="296"/>
      <c r="AA152" s="296"/>
      <c r="AB152" s="296"/>
      <c r="AC152" s="296"/>
      <c r="AD152" s="296"/>
      <c r="AE152" s="296"/>
      <c r="AF152" s="296"/>
      <c r="AG152" s="296"/>
      <c r="AH152" s="296"/>
      <c r="AI152" s="296"/>
      <c r="AJ152" s="296"/>
      <c r="AK152" s="296"/>
      <c r="AL152" s="296"/>
      <c r="AM152" s="296"/>
      <c r="AN152" s="296"/>
      <c r="AO152" s="296"/>
      <c r="AP152" s="296"/>
    </row>
    <row r="153" spans="1:42" ht="26.4" x14ac:dyDescent="0.25">
      <c r="A153" s="295">
        <v>3132</v>
      </c>
      <c r="B153" s="287" t="s">
        <v>26</v>
      </c>
      <c r="C153" s="296"/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  <c r="Y153" s="296"/>
      <c r="Z153" s="296"/>
      <c r="AA153" s="296"/>
      <c r="AB153" s="296"/>
      <c r="AC153" s="296"/>
      <c r="AD153" s="296"/>
      <c r="AE153" s="296"/>
      <c r="AF153" s="296"/>
      <c r="AG153" s="296"/>
      <c r="AH153" s="296"/>
      <c r="AI153" s="296"/>
      <c r="AJ153" s="296"/>
      <c r="AK153" s="296"/>
      <c r="AL153" s="296"/>
      <c r="AM153" s="296"/>
      <c r="AN153" s="296"/>
      <c r="AO153" s="296"/>
      <c r="AP153" s="296"/>
    </row>
    <row r="154" spans="1:42" ht="26.4" x14ac:dyDescent="0.25">
      <c r="A154" s="295">
        <v>3133</v>
      </c>
      <c r="B154" s="287" t="s">
        <v>27</v>
      </c>
      <c r="C154" s="296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  <c r="Y154" s="296"/>
      <c r="Z154" s="296"/>
      <c r="AA154" s="296"/>
      <c r="AB154" s="296"/>
      <c r="AC154" s="296"/>
      <c r="AD154" s="296"/>
      <c r="AE154" s="296"/>
      <c r="AF154" s="296"/>
      <c r="AG154" s="296"/>
      <c r="AH154" s="296"/>
      <c r="AI154" s="296"/>
      <c r="AJ154" s="296"/>
      <c r="AK154" s="296"/>
      <c r="AL154" s="296"/>
      <c r="AM154" s="296"/>
      <c r="AN154" s="296"/>
      <c r="AO154" s="296"/>
      <c r="AP154" s="296"/>
    </row>
    <row r="155" spans="1:42" ht="13.2" x14ac:dyDescent="0.25">
      <c r="A155" s="295">
        <v>3222</v>
      </c>
      <c r="B155" s="287" t="s">
        <v>33</v>
      </c>
      <c r="C155" s="296"/>
      <c r="D155" s="296"/>
      <c r="E155" s="296"/>
      <c r="F155" s="296"/>
      <c r="G155" s="296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296"/>
      <c r="X155" s="296"/>
      <c r="Y155" s="296"/>
      <c r="Z155" s="296"/>
      <c r="AA155" s="296"/>
      <c r="AB155" s="296"/>
      <c r="AC155" s="296"/>
      <c r="AD155" s="296"/>
      <c r="AE155" s="296"/>
      <c r="AF155" s="296"/>
      <c r="AG155" s="296"/>
      <c r="AH155" s="296"/>
      <c r="AI155" s="296"/>
      <c r="AJ155" s="296"/>
      <c r="AK155" s="296"/>
      <c r="AL155" s="296"/>
      <c r="AM155" s="296"/>
      <c r="AN155" s="296"/>
      <c r="AO155" s="296"/>
      <c r="AP155" s="296"/>
    </row>
    <row r="156" spans="1:42" ht="13.2" x14ac:dyDescent="0.25">
      <c r="A156" s="295">
        <v>3231</v>
      </c>
      <c r="B156" s="287" t="s">
        <v>67</v>
      </c>
      <c r="C156" s="296"/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  <c r="W156" s="296"/>
      <c r="X156" s="296"/>
      <c r="Y156" s="296"/>
      <c r="Z156" s="296"/>
      <c r="AA156" s="296"/>
      <c r="AB156" s="296"/>
      <c r="AC156" s="296"/>
      <c r="AD156" s="296"/>
      <c r="AE156" s="296"/>
      <c r="AF156" s="296"/>
      <c r="AG156" s="296"/>
      <c r="AH156" s="296"/>
      <c r="AI156" s="296"/>
      <c r="AJ156" s="296"/>
      <c r="AK156" s="296"/>
      <c r="AL156" s="296"/>
      <c r="AM156" s="296"/>
      <c r="AN156" s="296"/>
      <c r="AO156" s="296"/>
      <c r="AP156" s="296"/>
    </row>
    <row r="157" spans="1:42" ht="13.2" x14ac:dyDescent="0.25">
      <c r="A157" s="415" t="s">
        <v>21</v>
      </c>
      <c r="B157" s="293" t="s">
        <v>68</v>
      </c>
      <c r="C157" s="294">
        <f>C160+C162+C165+C167+C171+C173</f>
        <v>1831652</v>
      </c>
      <c r="D157" s="294">
        <f t="shared" ref="D157:N157" si="110">D160+D162+D165+D167+D171+D173</f>
        <v>241000</v>
      </c>
      <c r="E157" s="294"/>
      <c r="F157" s="294">
        <f t="shared" si="110"/>
        <v>0</v>
      </c>
      <c r="G157" s="294">
        <f t="shared" si="110"/>
        <v>300000</v>
      </c>
      <c r="H157" s="294">
        <f t="shared" si="110"/>
        <v>0</v>
      </c>
      <c r="I157" s="294">
        <f t="shared" si="110"/>
        <v>150250</v>
      </c>
      <c r="J157" s="294">
        <f t="shared" si="110"/>
        <v>0</v>
      </c>
      <c r="K157" s="294">
        <f t="shared" si="110"/>
        <v>491402</v>
      </c>
      <c r="L157" s="294">
        <f t="shared" si="110"/>
        <v>649000</v>
      </c>
      <c r="M157" s="294">
        <f t="shared" si="110"/>
        <v>0</v>
      </c>
      <c r="N157" s="294">
        <f t="shared" si="110"/>
        <v>0</v>
      </c>
      <c r="O157" s="294">
        <f t="shared" ref="O157" si="111">O160+O165+O167+O171+O173</f>
        <v>0</v>
      </c>
      <c r="P157" s="294">
        <f t="shared" ref="P157" si="112">P160+P162+P165+P167+P171+P173</f>
        <v>0</v>
      </c>
      <c r="Q157" s="294">
        <f>Q160+Q162+Q165+Q167+Q171+Q173</f>
        <v>2118192</v>
      </c>
      <c r="R157" s="294">
        <f t="shared" ref="R157:AA157" si="113">R160+R162+R165+R167+R171+R173</f>
        <v>241000</v>
      </c>
      <c r="S157" s="294"/>
      <c r="T157" s="294">
        <f t="shared" si="113"/>
        <v>0</v>
      </c>
      <c r="U157" s="294">
        <f t="shared" si="113"/>
        <v>300000</v>
      </c>
      <c r="V157" s="294">
        <f t="shared" si="113"/>
        <v>0</v>
      </c>
      <c r="W157" s="294">
        <f>W160+W162+W165+W167+W171+W173</f>
        <v>436790</v>
      </c>
      <c r="X157" s="294">
        <f>X160+X162+X165+X167+X171+X173</f>
        <v>491402</v>
      </c>
      <c r="Y157" s="294">
        <f>Y160+Y162+Y165+Y167+Y171+Y173</f>
        <v>649000</v>
      </c>
      <c r="Z157" s="294">
        <f t="shared" si="113"/>
        <v>0</v>
      </c>
      <c r="AA157" s="294">
        <f t="shared" si="113"/>
        <v>0</v>
      </c>
      <c r="AB157" s="294">
        <f t="shared" ref="AB157" si="114">AB160+AB165+AB167+AB171+AB173</f>
        <v>0</v>
      </c>
      <c r="AC157" s="294">
        <f t="shared" ref="AC157" si="115">AC160+AC162+AC165+AC167+AC171+AC173</f>
        <v>0</v>
      </c>
      <c r="AD157" s="294">
        <f>AD160+AD162+AD165+AD167+AD171+AD173</f>
        <v>2118192</v>
      </c>
      <c r="AE157" s="294">
        <f t="shared" ref="AE157:AN157" si="116">AE160+AE162+AE165+AE167+AE171+AE173</f>
        <v>241000</v>
      </c>
      <c r="AF157" s="294"/>
      <c r="AG157" s="294">
        <f t="shared" si="116"/>
        <v>0</v>
      </c>
      <c r="AH157" s="294">
        <f t="shared" si="116"/>
        <v>300000</v>
      </c>
      <c r="AI157" s="294">
        <f t="shared" si="116"/>
        <v>0</v>
      </c>
      <c r="AJ157" s="294">
        <f t="shared" si="116"/>
        <v>436790</v>
      </c>
      <c r="AK157" s="294">
        <f t="shared" si="116"/>
        <v>491402</v>
      </c>
      <c r="AL157" s="294">
        <f t="shared" si="116"/>
        <v>649000</v>
      </c>
      <c r="AM157" s="294">
        <f t="shared" si="116"/>
        <v>0</v>
      </c>
      <c r="AN157" s="294">
        <f t="shared" si="116"/>
        <v>0</v>
      </c>
      <c r="AO157" s="294">
        <f t="shared" ref="AO157" si="117">AO160+AO165+AO167+AO171+AO173</f>
        <v>0</v>
      </c>
      <c r="AP157" s="294">
        <f t="shared" ref="AP157" si="118">AP160+AP162+AP165+AP167+AP171+AP173</f>
        <v>0</v>
      </c>
    </row>
    <row r="158" spans="1:42" s="269" customFormat="1" ht="13.2" x14ac:dyDescent="0.25">
      <c r="A158" s="295">
        <v>3111</v>
      </c>
      <c r="B158" s="287" t="s">
        <v>23</v>
      </c>
      <c r="C158" s="296">
        <f>SUM(D158:P158)</f>
        <v>1268443</v>
      </c>
      <c r="D158" s="296">
        <v>84778</v>
      </c>
      <c r="E158" s="296"/>
      <c r="F158" s="296"/>
      <c r="G158" s="296">
        <v>300000</v>
      </c>
      <c r="H158" s="296"/>
      <c r="I158" s="296">
        <v>16145</v>
      </c>
      <c r="J158" s="296"/>
      <c r="K158" s="387">
        <v>404859</v>
      </c>
      <c r="L158" s="296">
        <v>462661</v>
      </c>
      <c r="M158" s="296"/>
      <c r="N158" s="296"/>
      <c r="O158" s="296"/>
      <c r="P158" s="296">
        <f>SUM(M158:N158)</f>
        <v>0</v>
      </c>
      <c r="Q158" s="296">
        <f>SUM(R158:AC158)</f>
        <v>1268443</v>
      </c>
      <c r="R158" s="296">
        <v>84778</v>
      </c>
      <c r="S158" s="296"/>
      <c r="T158" s="296"/>
      <c r="U158" s="296">
        <v>300000</v>
      </c>
      <c r="V158" s="296"/>
      <c r="W158" s="296">
        <v>16145</v>
      </c>
      <c r="X158" s="387">
        <v>404859</v>
      </c>
      <c r="Y158" s="296">
        <v>462661</v>
      </c>
      <c r="Z158" s="296"/>
      <c r="AA158" s="296"/>
      <c r="AB158" s="296"/>
      <c r="AC158" s="296"/>
      <c r="AD158" s="296">
        <f>SUM(AE158:AP158)</f>
        <v>1268443</v>
      </c>
      <c r="AE158" s="296">
        <v>84778</v>
      </c>
      <c r="AF158" s="296"/>
      <c r="AG158" s="296"/>
      <c r="AH158" s="296">
        <v>300000</v>
      </c>
      <c r="AI158" s="296"/>
      <c r="AJ158" s="296">
        <v>16145</v>
      </c>
      <c r="AK158" s="387">
        <v>404859</v>
      </c>
      <c r="AL158" s="296">
        <v>462661</v>
      </c>
      <c r="AM158" s="296"/>
      <c r="AN158" s="296"/>
      <c r="AO158" s="296"/>
      <c r="AP158" s="296"/>
    </row>
    <row r="159" spans="1:42" s="269" customFormat="1" ht="13.2" x14ac:dyDescent="0.25">
      <c r="A159" s="295">
        <v>3113</v>
      </c>
      <c r="B159" s="332" t="s">
        <v>413</v>
      </c>
      <c r="C159" s="296">
        <f>SUM(D159:P159)</f>
        <v>40000</v>
      </c>
      <c r="D159" s="296"/>
      <c r="E159" s="296"/>
      <c r="F159" s="296"/>
      <c r="G159" s="296"/>
      <c r="H159" s="296"/>
      <c r="I159" s="296">
        <v>40000</v>
      </c>
      <c r="J159" s="296"/>
      <c r="K159" s="296"/>
      <c r="L159" s="296"/>
      <c r="M159" s="296"/>
      <c r="N159" s="296"/>
      <c r="O159" s="296"/>
      <c r="P159" s="296"/>
      <c r="Q159" s="296">
        <f>SUM(R159:AC159)</f>
        <v>137065</v>
      </c>
      <c r="R159" s="296"/>
      <c r="S159" s="296"/>
      <c r="T159" s="296"/>
      <c r="U159" s="296"/>
      <c r="V159" s="296"/>
      <c r="W159" s="296">
        <v>137065</v>
      </c>
      <c r="X159" s="296"/>
      <c r="Y159" s="296"/>
      <c r="Z159" s="296"/>
      <c r="AA159" s="296"/>
      <c r="AB159" s="296"/>
      <c r="AC159" s="296"/>
      <c r="AD159" s="296">
        <f>SUM(AE159:AP159)</f>
        <v>137065</v>
      </c>
      <c r="AE159" s="296"/>
      <c r="AF159" s="296"/>
      <c r="AG159" s="296"/>
      <c r="AH159" s="296"/>
      <c r="AI159" s="296"/>
      <c r="AJ159" s="296">
        <v>137065</v>
      </c>
      <c r="AK159" s="296"/>
      <c r="AL159" s="296"/>
      <c r="AM159" s="296"/>
      <c r="AN159" s="296"/>
      <c r="AO159" s="296"/>
      <c r="AP159" s="296"/>
    </row>
    <row r="160" spans="1:42" s="269" customFormat="1" ht="13.2" x14ac:dyDescent="0.25">
      <c r="A160" s="286">
        <v>311</v>
      </c>
      <c r="B160" s="297"/>
      <c r="C160" s="298">
        <f>SUM(D160:P160)</f>
        <v>1308443</v>
      </c>
      <c r="D160" s="298">
        <f t="shared" ref="D160:N160" si="119">SUM(D158)</f>
        <v>84778</v>
      </c>
      <c r="E160" s="298"/>
      <c r="F160" s="298">
        <f t="shared" si="119"/>
        <v>0</v>
      </c>
      <c r="G160" s="298">
        <f t="shared" si="119"/>
        <v>300000</v>
      </c>
      <c r="H160" s="298">
        <f t="shared" si="119"/>
        <v>0</v>
      </c>
      <c r="I160" s="298">
        <f>SUM(I158:I159)</f>
        <v>56145</v>
      </c>
      <c r="J160" s="298">
        <f>SUM(J158:J159)</f>
        <v>0</v>
      </c>
      <c r="K160" s="298">
        <f t="shared" si="119"/>
        <v>404859</v>
      </c>
      <c r="L160" s="298">
        <f>SUM(L158:L159)</f>
        <v>462661</v>
      </c>
      <c r="M160" s="298">
        <f t="shared" si="119"/>
        <v>0</v>
      </c>
      <c r="N160" s="298">
        <f t="shared" si="119"/>
        <v>0</v>
      </c>
      <c r="O160" s="298">
        <f t="shared" ref="O160" si="120">SUM(O158)</f>
        <v>0</v>
      </c>
      <c r="P160" s="298">
        <f t="shared" ref="P160" si="121">SUM(P158:P159)</f>
        <v>0</v>
      </c>
      <c r="Q160" s="298">
        <f>SUM(R160:AC160)</f>
        <v>1405508</v>
      </c>
      <c r="R160" s="298">
        <f t="shared" ref="R160" si="122">SUM(R158)</f>
        <v>84778</v>
      </c>
      <c r="S160" s="298"/>
      <c r="T160" s="298">
        <f t="shared" ref="T160:V160" si="123">SUM(T158)</f>
        <v>0</v>
      </c>
      <c r="U160" s="298">
        <f t="shared" si="123"/>
        <v>300000</v>
      </c>
      <c r="V160" s="298">
        <f t="shared" si="123"/>
        <v>0</v>
      </c>
      <c r="W160" s="298">
        <f>SUM(W158:W159)</f>
        <v>153210</v>
      </c>
      <c r="X160" s="298">
        <f t="shared" ref="X160" si="124">SUM(X158)</f>
        <v>404859</v>
      </c>
      <c r="Y160" s="298">
        <f>SUM(Y158:Y159)</f>
        <v>462661</v>
      </c>
      <c r="Z160" s="298">
        <f t="shared" ref="Z160:AA160" si="125">SUM(Z158)</f>
        <v>0</v>
      </c>
      <c r="AA160" s="298">
        <f t="shared" si="125"/>
        <v>0</v>
      </c>
      <c r="AB160" s="298">
        <f t="shared" ref="AB160" si="126">SUM(AB158)</f>
        <v>0</v>
      </c>
      <c r="AC160" s="298">
        <f t="shared" ref="AC160" si="127">SUM(AC158:AC159)</f>
        <v>0</v>
      </c>
      <c r="AD160" s="298">
        <f>SUM(AE160:AP160)</f>
        <v>1405508</v>
      </c>
      <c r="AE160" s="298">
        <f t="shared" ref="AE160" si="128">SUM(AE158)</f>
        <v>84778</v>
      </c>
      <c r="AF160" s="298"/>
      <c r="AG160" s="298">
        <f t="shared" ref="AG160:AI160" si="129">SUM(AG158)</f>
        <v>0</v>
      </c>
      <c r="AH160" s="298">
        <f t="shared" si="129"/>
        <v>300000</v>
      </c>
      <c r="AI160" s="298">
        <f t="shared" si="129"/>
        <v>0</v>
      </c>
      <c r="AJ160" s="298">
        <f>SUM(AJ158:AJ159)</f>
        <v>153210</v>
      </c>
      <c r="AK160" s="298">
        <f t="shared" ref="AK160" si="130">SUM(AK158)</f>
        <v>404859</v>
      </c>
      <c r="AL160" s="298">
        <f>SUM(AL158:AL159)</f>
        <v>462661</v>
      </c>
      <c r="AM160" s="298">
        <f t="shared" ref="AM160:AN160" si="131">SUM(AM158)</f>
        <v>0</v>
      </c>
      <c r="AN160" s="298">
        <f t="shared" si="131"/>
        <v>0</v>
      </c>
      <c r="AO160" s="298">
        <f t="shared" ref="AO160" si="132">SUM(AO158)</f>
        <v>0</v>
      </c>
      <c r="AP160" s="298">
        <f t="shared" ref="AP160" si="133">SUM(AP158:AP159)</f>
        <v>0</v>
      </c>
    </row>
    <row r="161" spans="1:42" s="269" customFormat="1" ht="13.2" x14ac:dyDescent="0.25">
      <c r="A161" s="295">
        <v>3121</v>
      </c>
      <c r="B161" s="287" t="s">
        <v>24</v>
      </c>
      <c r="C161" s="387">
        <f>SUM(D161:P161)</f>
        <v>5000</v>
      </c>
      <c r="D161" s="387"/>
      <c r="E161" s="387"/>
      <c r="F161" s="387"/>
      <c r="G161" s="387"/>
      <c r="H161" s="387"/>
      <c r="I161" s="387">
        <v>5000</v>
      </c>
      <c r="J161" s="387"/>
      <c r="K161" s="387"/>
      <c r="L161" s="387"/>
      <c r="M161" s="296"/>
      <c r="N161" s="296"/>
      <c r="O161" s="296"/>
      <c r="P161" s="296"/>
      <c r="Q161" s="296">
        <f>SUM(R161:AC161)</f>
        <v>5000</v>
      </c>
      <c r="R161" s="387"/>
      <c r="S161" s="296"/>
      <c r="T161" s="296"/>
      <c r="U161" s="387"/>
      <c r="V161" s="387"/>
      <c r="W161" s="387">
        <v>5000</v>
      </c>
      <c r="X161" s="387"/>
      <c r="Y161" s="387"/>
      <c r="Z161" s="296"/>
      <c r="AA161" s="296"/>
      <c r="AB161" s="296"/>
      <c r="AC161" s="296"/>
      <c r="AD161" s="296">
        <f>SUM(AE161:AP161)</f>
        <v>5000</v>
      </c>
      <c r="AE161" s="387"/>
      <c r="AF161" s="296"/>
      <c r="AG161" s="296"/>
      <c r="AH161" s="296"/>
      <c r="AI161" s="296"/>
      <c r="AJ161" s="387">
        <v>5000</v>
      </c>
      <c r="AK161" s="387"/>
      <c r="AL161" s="387"/>
      <c r="AM161" s="296"/>
      <c r="AN161" s="296"/>
      <c r="AO161" s="296"/>
      <c r="AP161" s="296"/>
    </row>
    <row r="162" spans="1:42" s="269" customFormat="1" ht="13.2" x14ac:dyDescent="0.25">
      <c r="A162" s="286">
        <v>312</v>
      </c>
      <c r="B162" s="297"/>
      <c r="C162" s="388">
        <f>SUM(C161)</f>
        <v>5000</v>
      </c>
      <c r="D162" s="388">
        <f t="shared" ref="D162:H162" si="134">SUM(D161)</f>
        <v>0</v>
      </c>
      <c r="E162" s="388"/>
      <c r="F162" s="388">
        <f t="shared" si="134"/>
        <v>0</v>
      </c>
      <c r="G162" s="388">
        <f t="shared" si="134"/>
        <v>0</v>
      </c>
      <c r="H162" s="388">
        <f t="shared" si="134"/>
        <v>0</v>
      </c>
      <c r="I162" s="388">
        <f>SUM(I161)</f>
        <v>5000</v>
      </c>
      <c r="J162" s="388">
        <f>SUM(J161)</f>
        <v>0</v>
      </c>
      <c r="K162" s="388">
        <f t="shared" ref="K162:N162" si="135">SUM(K161)</f>
        <v>0</v>
      </c>
      <c r="L162" s="388">
        <f t="shared" si="135"/>
        <v>0</v>
      </c>
      <c r="M162" s="298">
        <f t="shared" si="135"/>
        <v>0</v>
      </c>
      <c r="N162" s="298">
        <f t="shared" si="135"/>
        <v>0</v>
      </c>
      <c r="O162" s="298">
        <f>SUM(O160:O161)</f>
        <v>0</v>
      </c>
      <c r="P162" s="298">
        <f t="shared" ref="P162" si="136">SUM(P161)</f>
        <v>0</v>
      </c>
      <c r="Q162" s="298">
        <f>SUM(Q161)</f>
        <v>5000</v>
      </c>
      <c r="R162" s="388">
        <f t="shared" ref="R162" si="137">SUM(R161)</f>
        <v>0</v>
      </c>
      <c r="S162" s="298"/>
      <c r="T162" s="298">
        <f t="shared" ref="T162:V162" si="138">SUM(T161)</f>
        <v>0</v>
      </c>
      <c r="U162" s="388">
        <f t="shared" si="138"/>
        <v>0</v>
      </c>
      <c r="V162" s="388">
        <f t="shared" si="138"/>
        <v>0</v>
      </c>
      <c r="W162" s="388">
        <f>SUM(W161)</f>
        <v>5000</v>
      </c>
      <c r="X162" s="388">
        <f t="shared" ref="X162:AA162" si="139">SUM(X161)</f>
        <v>0</v>
      </c>
      <c r="Y162" s="388">
        <f t="shared" si="139"/>
        <v>0</v>
      </c>
      <c r="Z162" s="298">
        <f t="shared" si="139"/>
        <v>0</v>
      </c>
      <c r="AA162" s="298">
        <f t="shared" si="139"/>
        <v>0</v>
      </c>
      <c r="AB162" s="298">
        <f>SUM(AB160:AB161)</f>
        <v>0</v>
      </c>
      <c r="AC162" s="298">
        <f t="shared" ref="AC162" si="140">SUM(AC161)</f>
        <v>0</v>
      </c>
      <c r="AD162" s="298">
        <f>SUM(AD161)</f>
        <v>5000</v>
      </c>
      <c r="AE162" s="388">
        <f t="shared" ref="AE162" si="141">SUM(AE161)</f>
        <v>0</v>
      </c>
      <c r="AF162" s="298"/>
      <c r="AG162" s="298">
        <f t="shared" ref="AG162:AI162" si="142">SUM(AG161)</f>
        <v>0</v>
      </c>
      <c r="AH162" s="298">
        <f t="shared" si="142"/>
        <v>0</v>
      </c>
      <c r="AI162" s="298">
        <f t="shared" si="142"/>
        <v>0</v>
      </c>
      <c r="AJ162" s="388">
        <f>SUM(AJ161)</f>
        <v>5000</v>
      </c>
      <c r="AK162" s="388">
        <f t="shared" ref="AK162:AN162" si="143">SUM(AK161)</f>
        <v>0</v>
      </c>
      <c r="AL162" s="388">
        <f t="shared" si="143"/>
        <v>0</v>
      </c>
      <c r="AM162" s="298">
        <f t="shared" si="143"/>
        <v>0</v>
      </c>
      <c r="AN162" s="298">
        <f t="shared" si="143"/>
        <v>0</v>
      </c>
      <c r="AO162" s="298">
        <f>SUM(AO160:AO161)</f>
        <v>0</v>
      </c>
      <c r="AP162" s="298">
        <f t="shared" ref="AP162" si="144">SUM(AP161)</f>
        <v>0</v>
      </c>
    </row>
    <row r="163" spans="1:42" s="269" customFormat="1" ht="26.4" x14ac:dyDescent="0.25">
      <c r="A163" s="295">
        <v>3132</v>
      </c>
      <c r="B163" s="287" t="s">
        <v>26</v>
      </c>
      <c r="C163" s="387">
        <f>SUM(D163:P163)</f>
        <v>202209</v>
      </c>
      <c r="D163" s="387">
        <v>50222</v>
      </c>
      <c r="E163" s="387"/>
      <c r="F163" s="387"/>
      <c r="G163" s="387"/>
      <c r="H163" s="387"/>
      <c r="I163" s="387">
        <v>9105</v>
      </c>
      <c r="J163" s="387"/>
      <c r="K163" s="387">
        <v>66543</v>
      </c>
      <c r="L163" s="387">
        <v>76339</v>
      </c>
      <c r="M163" s="296"/>
      <c r="N163" s="296"/>
      <c r="O163" s="296"/>
      <c r="P163" s="296">
        <f>SUM(M163:N163)</f>
        <v>0</v>
      </c>
      <c r="Q163" s="296">
        <f>SUM(R163:AC163)</f>
        <v>251684</v>
      </c>
      <c r="R163" s="387">
        <v>50222</v>
      </c>
      <c r="S163" s="296"/>
      <c r="T163" s="296"/>
      <c r="U163" s="387"/>
      <c r="V163" s="387"/>
      <c r="W163" s="387">
        <v>58580</v>
      </c>
      <c r="X163" s="387">
        <v>66543</v>
      </c>
      <c r="Y163" s="387">
        <v>76339</v>
      </c>
      <c r="Z163" s="296"/>
      <c r="AA163" s="296"/>
      <c r="AB163" s="296"/>
      <c r="AC163" s="296"/>
      <c r="AD163" s="296">
        <f>SUM(AE163:AP163)</f>
        <v>251684</v>
      </c>
      <c r="AE163" s="387">
        <v>50222</v>
      </c>
      <c r="AF163" s="296"/>
      <c r="AG163" s="296"/>
      <c r="AH163" s="296"/>
      <c r="AI163" s="296"/>
      <c r="AJ163" s="387">
        <v>58580</v>
      </c>
      <c r="AK163" s="387">
        <v>66543</v>
      </c>
      <c r="AL163" s="387">
        <v>76339</v>
      </c>
      <c r="AM163" s="296"/>
      <c r="AN163" s="296"/>
      <c r="AO163" s="296"/>
      <c r="AP163" s="296"/>
    </row>
    <row r="164" spans="1:42" s="269" customFormat="1" ht="26.4" x14ac:dyDescent="0.25">
      <c r="A164" s="295">
        <v>3133</v>
      </c>
      <c r="B164" s="287" t="s">
        <v>27</v>
      </c>
      <c r="C164" s="387">
        <f>SUM(D164:P164)</f>
        <v>0</v>
      </c>
      <c r="D164" s="387"/>
      <c r="E164" s="387"/>
      <c r="F164" s="387"/>
      <c r="G164" s="387"/>
      <c r="H164" s="387"/>
      <c r="I164" s="387"/>
      <c r="J164" s="387"/>
      <c r="K164" s="387"/>
      <c r="L164" s="387"/>
      <c r="M164" s="296"/>
      <c r="N164" s="296"/>
      <c r="O164" s="296"/>
      <c r="P164" s="296"/>
      <c r="Q164" s="296">
        <f>SUM(R164:AC164)</f>
        <v>0</v>
      </c>
      <c r="R164" s="387"/>
      <c r="S164" s="296"/>
      <c r="T164" s="296"/>
      <c r="U164" s="387"/>
      <c r="V164" s="387"/>
      <c r="W164" s="387"/>
      <c r="X164" s="387"/>
      <c r="Y164" s="387"/>
      <c r="Z164" s="296"/>
      <c r="AA164" s="296"/>
      <c r="AB164" s="296"/>
      <c r="AC164" s="296"/>
      <c r="AD164" s="296">
        <f>SUM(AE164:AP164)</f>
        <v>0</v>
      </c>
      <c r="AE164" s="387"/>
      <c r="AF164" s="296"/>
      <c r="AG164" s="296"/>
      <c r="AH164" s="296"/>
      <c r="AI164" s="296"/>
      <c r="AJ164" s="387"/>
      <c r="AK164" s="387"/>
      <c r="AL164" s="387"/>
      <c r="AM164" s="296"/>
      <c r="AN164" s="296"/>
      <c r="AO164" s="296"/>
      <c r="AP164" s="296"/>
    </row>
    <row r="165" spans="1:42" s="269" customFormat="1" ht="13.2" x14ac:dyDescent="0.25">
      <c r="A165" s="286">
        <v>313</v>
      </c>
      <c r="B165" s="297"/>
      <c r="C165" s="388">
        <f>SUM(C163:C164)</f>
        <v>202209</v>
      </c>
      <c r="D165" s="388">
        <f t="shared" ref="D165:N165" si="145">SUM(D163:D164)</f>
        <v>50222</v>
      </c>
      <c r="E165" s="388"/>
      <c r="F165" s="388">
        <f t="shared" si="145"/>
        <v>0</v>
      </c>
      <c r="G165" s="388">
        <f t="shared" si="145"/>
        <v>0</v>
      </c>
      <c r="H165" s="388">
        <f t="shared" si="145"/>
        <v>0</v>
      </c>
      <c r="I165" s="388">
        <f t="shared" si="145"/>
        <v>9105</v>
      </c>
      <c r="J165" s="388">
        <f t="shared" si="145"/>
        <v>0</v>
      </c>
      <c r="K165" s="388">
        <f t="shared" si="145"/>
        <v>66543</v>
      </c>
      <c r="L165" s="388">
        <f t="shared" si="145"/>
        <v>76339</v>
      </c>
      <c r="M165" s="298">
        <f t="shared" si="145"/>
        <v>0</v>
      </c>
      <c r="N165" s="298">
        <f t="shared" si="145"/>
        <v>0</v>
      </c>
      <c r="O165" s="298">
        <f>SUM(O163:O164)</f>
        <v>0</v>
      </c>
      <c r="P165" s="298">
        <f t="shared" ref="P165" si="146">SUM(P163:P164)</f>
        <v>0</v>
      </c>
      <c r="Q165" s="298">
        <f>SUM(Q163:Q164)</f>
        <v>251684</v>
      </c>
      <c r="R165" s="388">
        <f t="shared" ref="R165" si="147">SUM(R163:R164)</f>
        <v>50222</v>
      </c>
      <c r="S165" s="298"/>
      <c r="T165" s="298">
        <f t="shared" ref="T165:AA165" si="148">SUM(T163:T164)</f>
        <v>0</v>
      </c>
      <c r="U165" s="388">
        <f t="shared" si="148"/>
        <v>0</v>
      </c>
      <c r="V165" s="388">
        <f t="shared" si="148"/>
        <v>0</v>
      </c>
      <c r="W165" s="388">
        <f t="shared" si="148"/>
        <v>58580</v>
      </c>
      <c r="X165" s="388">
        <f t="shared" si="148"/>
        <v>66543</v>
      </c>
      <c r="Y165" s="388">
        <f t="shared" si="148"/>
        <v>76339</v>
      </c>
      <c r="Z165" s="298">
        <f t="shared" si="148"/>
        <v>0</v>
      </c>
      <c r="AA165" s="298">
        <f t="shared" si="148"/>
        <v>0</v>
      </c>
      <c r="AB165" s="298">
        <f>SUM(AB163:AB164)</f>
        <v>0</v>
      </c>
      <c r="AC165" s="298">
        <f t="shared" ref="AC165" si="149">SUM(AC163:AC164)</f>
        <v>0</v>
      </c>
      <c r="AD165" s="298">
        <f>SUM(AD163:AD164)</f>
        <v>251684</v>
      </c>
      <c r="AE165" s="388">
        <f t="shared" ref="AE165" si="150">SUM(AE163:AE164)</f>
        <v>50222</v>
      </c>
      <c r="AF165" s="298"/>
      <c r="AG165" s="298">
        <f t="shared" ref="AG165:AN165" si="151">SUM(AG163:AG164)</f>
        <v>0</v>
      </c>
      <c r="AH165" s="298">
        <f t="shared" si="151"/>
        <v>0</v>
      </c>
      <c r="AI165" s="298">
        <f t="shared" si="151"/>
        <v>0</v>
      </c>
      <c r="AJ165" s="388">
        <f t="shared" si="151"/>
        <v>58580</v>
      </c>
      <c r="AK165" s="388">
        <f t="shared" si="151"/>
        <v>66543</v>
      </c>
      <c r="AL165" s="388">
        <f t="shared" si="151"/>
        <v>76339</v>
      </c>
      <c r="AM165" s="298">
        <f t="shared" si="151"/>
        <v>0</v>
      </c>
      <c r="AN165" s="298">
        <f t="shared" si="151"/>
        <v>0</v>
      </c>
      <c r="AO165" s="298">
        <f>SUM(AO163:AO164)</f>
        <v>0</v>
      </c>
      <c r="AP165" s="298">
        <f t="shared" ref="AP165" si="152">SUM(AP163:AP164)</f>
        <v>0</v>
      </c>
    </row>
    <row r="166" spans="1:42" s="269" customFormat="1" ht="26.4" x14ac:dyDescent="0.25">
      <c r="A166" s="295">
        <v>3212</v>
      </c>
      <c r="B166" s="287" t="s">
        <v>29</v>
      </c>
      <c r="C166" s="387">
        <f>SUM(D166:P166)</f>
        <v>13000</v>
      </c>
      <c r="D166" s="387">
        <v>5000</v>
      </c>
      <c r="E166" s="387"/>
      <c r="F166" s="387"/>
      <c r="G166" s="387"/>
      <c r="H166" s="387"/>
      <c r="I166" s="387">
        <v>8000</v>
      </c>
      <c r="J166" s="387"/>
      <c r="K166" s="387"/>
      <c r="L166" s="387"/>
      <c r="M166" s="296"/>
      <c r="N166" s="296"/>
      <c r="O166" s="296"/>
      <c r="P166" s="296"/>
      <c r="Q166" s="296">
        <f>SUM(R166:AC166)</f>
        <v>13000</v>
      </c>
      <c r="R166" s="387">
        <v>5000</v>
      </c>
      <c r="S166" s="296"/>
      <c r="T166" s="296"/>
      <c r="U166" s="387"/>
      <c r="V166" s="387"/>
      <c r="W166" s="387">
        <v>8000</v>
      </c>
      <c r="X166" s="387"/>
      <c r="Y166" s="387"/>
      <c r="Z166" s="296"/>
      <c r="AA166" s="296"/>
      <c r="AB166" s="296"/>
      <c r="AC166" s="296"/>
      <c r="AD166" s="296">
        <f>SUM(AE166:AP166)</f>
        <v>13000</v>
      </c>
      <c r="AE166" s="387">
        <v>5000</v>
      </c>
      <c r="AF166" s="296"/>
      <c r="AG166" s="296"/>
      <c r="AH166" s="296"/>
      <c r="AI166" s="296"/>
      <c r="AJ166" s="387">
        <v>8000</v>
      </c>
      <c r="AK166" s="387"/>
      <c r="AL166" s="387"/>
      <c r="AM166" s="296"/>
      <c r="AN166" s="296"/>
      <c r="AO166" s="296"/>
      <c r="AP166" s="296"/>
    </row>
    <row r="167" spans="1:42" s="269" customFormat="1" ht="13.2" x14ac:dyDescent="0.25">
      <c r="A167" s="286">
        <v>321</v>
      </c>
      <c r="B167" s="297"/>
      <c r="C167" s="388">
        <f>SUM(C166)</f>
        <v>13000</v>
      </c>
      <c r="D167" s="388">
        <f t="shared" ref="D167:P167" si="153">SUM(D166)</f>
        <v>5000</v>
      </c>
      <c r="E167" s="388"/>
      <c r="F167" s="388">
        <f t="shared" si="153"/>
        <v>0</v>
      </c>
      <c r="G167" s="388">
        <f t="shared" si="153"/>
        <v>0</v>
      </c>
      <c r="H167" s="388">
        <f t="shared" si="153"/>
        <v>0</v>
      </c>
      <c r="I167" s="388">
        <f t="shared" si="153"/>
        <v>8000</v>
      </c>
      <c r="J167" s="388">
        <f t="shared" si="153"/>
        <v>0</v>
      </c>
      <c r="K167" s="388">
        <f t="shared" si="153"/>
        <v>0</v>
      </c>
      <c r="L167" s="388">
        <f t="shared" si="153"/>
        <v>0</v>
      </c>
      <c r="M167" s="298">
        <f t="shared" si="153"/>
        <v>0</v>
      </c>
      <c r="N167" s="298">
        <f t="shared" si="153"/>
        <v>0</v>
      </c>
      <c r="O167" s="298">
        <f t="shared" si="153"/>
        <v>0</v>
      </c>
      <c r="P167" s="298">
        <f t="shared" si="153"/>
        <v>0</v>
      </c>
      <c r="Q167" s="298">
        <f>SUM(Q166)</f>
        <v>13000</v>
      </c>
      <c r="R167" s="388">
        <f t="shared" ref="R167" si="154">SUM(R166)</f>
        <v>5000</v>
      </c>
      <c r="S167" s="298"/>
      <c r="T167" s="298">
        <f t="shared" ref="T167:AC167" si="155">SUM(T166)</f>
        <v>0</v>
      </c>
      <c r="U167" s="388">
        <f t="shared" si="155"/>
        <v>0</v>
      </c>
      <c r="V167" s="388">
        <f t="shared" si="155"/>
        <v>0</v>
      </c>
      <c r="W167" s="388">
        <f t="shared" si="155"/>
        <v>8000</v>
      </c>
      <c r="X167" s="388">
        <f t="shared" si="155"/>
        <v>0</v>
      </c>
      <c r="Y167" s="388">
        <f t="shared" si="155"/>
        <v>0</v>
      </c>
      <c r="Z167" s="298">
        <f t="shared" si="155"/>
        <v>0</v>
      </c>
      <c r="AA167" s="298">
        <f t="shared" si="155"/>
        <v>0</v>
      </c>
      <c r="AB167" s="298">
        <f t="shared" si="155"/>
        <v>0</v>
      </c>
      <c r="AC167" s="298">
        <f t="shared" si="155"/>
        <v>0</v>
      </c>
      <c r="AD167" s="298">
        <f>SUM(AD166)</f>
        <v>13000</v>
      </c>
      <c r="AE167" s="388">
        <f t="shared" ref="AE167" si="156">SUM(AE166)</f>
        <v>5000</v>
      </c>
      <c r="AF167" s="298"/>
      <c r="AG167" s="298">
        <f t="shared" ref="AG167:AP167" si="157">SUM(AG166)</f>
        <v>0</v>
      </c>
      <c r="AH167" s="298">
        <f t="shared" si="157"/>
        <v>0</v>
      </c>
      <c r="AI167" s="298">
        <f t="shared" si="157"/>
        <v>0</v>
      </c>
      <c r="AJ167" s="388">
        <f t="shared" si="157"/>
        <v>8000</v>
      </c>
      <c r="AK167" s="388">
        <f t="shared" si="157"/>
        <v>0</v>
      </c>
      <c r="AL167" s="388">
        <f t="shared" si="157"/>
        <v>0</v>
      </c>
      <c r="AM167" s="298">
        <f t="shared" si="157"/>
        <v>0</v>
      </c>
      <c r="AN167" s="298">
        <f t="shared" si="157"/>
        <v>0</v>
      </c>
      <c r="AO167" s="298">
        <f t="shared" si="157"/>
        <v>0</v>
      </c>
      <c r="AP167" s="298">
        <f t="shared" si="157"/>
        <v>0</v>
      </c>
    </row>
    <row r="168" spans="1:42" s="269" customFormat="1" ht="13.2" x14ac:dyDescent="0.25">
      <c r="A168" s="295">
        <v>3222</v>
      </c>
      <c r="B168" s="287" t="s">
        <v>33</v>
      </c>
      <c r="C168" s="387">
        <f>SUM(D168:P168)</f>
        <v>147000</v>
      </c>
      <c r="D168" s="387">
        <v>20000</v>
      </c>
      <c r="E168" s="387"/>
      <c r="F168" s="387"/>
      <c r="G168" s="387"/>
      <c r="H168" s="387"/>
      <c r="I168" s="387">
        <v>27000</v>
      </c>
      <c r="J168" s="387"/>
      <c r="K168" s="387">
        <v>10000</v>
      </c>
      <c r="L168" s="387">
        <v>90000</v>
      </c>
      <c r="M168" s="296"/>
      <c r="N168" s="296"/>
      <c r="O168" s="296"/>
      <c r="P168" s="296">
        <f t="shared" ref="P168:P169" si="158">SUM(M168:N168)</f>
        <v>0</v>
      </c>
      <c r="Q168" s="296">
        <f>SUM(R168:AC168)</f>
        <v>177000</v>
      </c>
      <c r="R168" s="387">
        <v>20000</v>
      </c>
      <c r="S168" s="296"/>
      <c r="T168" s="296"/>
      <c r="U168" s="387"/>
      <c r="V168" s="387"/>
      <c r="W168" s="387">
        <v>57000</v>
      </c>
      <c r="X168" s="387">
        <v>10000</v>
      </c>
      <c r="Y168" s="387">
        <v>90000</v>
      </c>
      <c r="Z168" s="296"/>
      <c r="AA168" s="296"/>
      <c r="AB168" s="296"/>
      <c r="AC168" s="296"/>
      <c r="AD168" s="296">
        <f>SUM(AE168:AP168)</f>
        <v>177000</v>
      </c>
      <c r="AE168" s="387">
        <v>20000</v>
      </c>
      <c r="AF168" s="296"/>
      <c r="AG168" s="296"/>
      <c r="AH168" s="296"/>
      <c r="AI168" s="296"/>
      <c r="AJ168" s="387">
        <v>57000</v>
      </c>
      <c r="AK168" s="387">
        <v>10000</v>
      </c>
      <c r="AL168" s="387">
        <v>90000</v>
      </c>
      <c r="AM168" s="296"/>
      <c r="AN168" s="296"/>
      <c r="AO168" s="296"/>
      <c r="AP168" s="296"/>
    </row>
    <row r="169" spans="1:42" s="269" customFormat="1" ht="13.2" x14ac:dyDescent="0.25">
      <c r="A169" s="295">
        <v>3223</v>
      </c>
      <c r="B169" s="287" t="s">
        <v>34</v>
      </c>
      <c r="C169" s="387">
        <f>SUM(D169:P169)</f>
        <v>132000</v>
      </c>
      <c r="D169" s="387">
        <v>81000</v>
      </c>
      <c r="E169" s="387"/>
      <c r="F169" s="387"/>
      <c r="G169" s="387"/>
      <c r="H169" s="387"/>
      <c r="I169" s="387">
        <v>21000</v>
      </c>
      <c r="J169" s="387"/>
      <c r="K169" s="387">
        <v>10000</v>
      </c>
      <c r="L169" s="387">
        <v>20000</v>
      </c>
      <c r="M169" s="296"/>
      <c r="N169" s="296"/>
      <c r="O169" s="296"/>
      <c r="P169" s="296">
        <f t="shared" si="158"/>
        <v>0</v>
      </c>
      <c r="Q169" s="296">
        <f>SUM(R169:AC169)</f>
        <v>202000</v>
      </c>
      <c r="R169" s="387">
        <v>81000</v>
      </c>
      <c r="S169" s="296"/>
      <c r="T169" s="296"/>
      <c r="U169" s="387"/>
      <c r="V169" s="387"/>
      <c r="W169" s="387">
        <v>91000</v>
      </c>
      <c r="X169" s="387">
        <v>10000</v>
      </c>
      <c r="Y169" s="387">
        <v>20000</v>
      </c>
      <c r="Z169" s="296"/>
      <c r="AA169" s="296"/>
      <c r="AB169" s="296"/>
      <c r="AC169" s="296"/>
      <c r="AD169" s="296">
        <f>SUM(AE169:AP169)</f>
        <v>202000</v>
      </c>
      <c r="AE169" s="387">
        <v>81000</v>
      </c>
      <c r="AF169" s="296"/>
      <c r="AG169" s="296"/>
      <c r="AH169" s="296"/>
      <c r="AI169" s="296"/>
      <c r="AJ169" s="387">
        <v>91000</v>
      </c>
      <c r="AK169" s="387">
        <v>10000</v>
      </c>
      <c r="AL169" s="387">
        <v>20000</v>
      </c>
      <c r="AM169" s="296"/>
      <c r="AN169" s="296"/>
      <c r="AO169" s="296"/>
      <c r="AP169" s="296"/>
    </row>
    <row r="170" spans="1:42" s="269" customFormat="1" ht="13.2" x14ac:dyDescent="0.25">
      <c r="A170" s="295">
        <v>3225</v>
      </c>
      <c r="B170" s="287" t="s">
        <v>401</v>
      </c>
      <c r="C170" s="387">
        <f>SUM(D170:P170)</f>
        <v>0</v>
      </c>
      <c r="D170" s="387"/>
      <c r="E170" s="387"/>
      <c r="F170" s="387"/>
      <c r="G170" s="387"/>
      <c r="H170" s="387"/>
      <c r="I170" s="387"/>
      <c r="J170" s="387"/>
      <c r="K170" s="387"/>
      <c r="L170" s="387"/>
      <c r="M170" s="296"/>
      <c r="N170" s="296"/>
      <c r="O170" s="296"/>
      <c r="P170" s="296"/>
      <c r="Q170" s="296">
        <f>SUM(R170:AC170)</f>
        <v>0</v>
      </c>
      <c r="R170" s="387"/>
      <c r="S170" s="296"/>
      <c r="T170" s="296"/>
      <c r="U170" s="387"/>
      <c r="V170" s="387"/>
      <c r="W170" s="387"/>
      <c r="X170" s="387"/>
      <c r="Y170" s="387"/>
      <c r="Z170" s="296"/>
      <c r="AA170" s="296"/>
      <c r="AB170" s="296"/>
      <c r="AC170" s="296"/>
      <c r="AD170" s="296">
        <f>SUM(AE170:AP170)</f>
        <v>0</v>
      </c>
      <c r="AE170" s="296"/>
      <c r="AF170" s="296"/>
      <c r="AG170" s="296"/>
      <c r="AH170" s="296"/>
      <c r="AI170" s="296"/>
      <c r="AJ170" s="387"/>
      <c r="AK170" s="387"/>
      <c r="AL170" s="387"/>
      <c r="AM170" s="296"/>
      <c r="AN170" s="296"/>
      <c r="AO170" s="296"/>
      <c r="AP170" s="296"/>
    </row>
    <row r="171" spans="1:42" s="269" customFormat="1" ht="13.2" x14ac:dyDescent="0.25">
      <c r="A171" s="286">
        <v>322</v>
      </c>
      <c r="B171" s="297"/>
      <c r="C171" s="388">
        <f t="shared" ref="C171:AP171" si="159">SUM(C168:C170)</f>
        <v>279000</v>
      </c>
      <c r="D171" s="388">
        <f t="shared" si="159"/>
        <v>101000</v>
      </c>
      <c r="E171" s="388"/>
      <c r="F171" s="388">
        <f t="shared" si="159"/>
        <v>0</v>
      </c>
      <c r="G171" s="388">
        <f t="shared" si="159"/>
        <v>0</v>
      </c>
      <c r="H171" s="388">
        <f t="shared" si="159"/>
        <v>0</v>
      </c>
      <c r="I171" s="388">
        <f t="shared" si="159"/>
        <v>48000</v>
      </c>
      <c r="J171" s="388">
        <f t="shared" si="159"/>
        <v>0</v>
      </c>
      <c r="K171" s="388">
        <f t="shared" si="159"/>
        <v>20000</v>
      </c>
      <c r="L171" s="388">
        <f t="shared" si="159"/>
        <v>110000</v>
      </c>
      <c r="M171" s="298">
        <f t="shared" si="159"/>
        <v>0</v>
      </c>
      <c r="N171" s="298">
        <f t="shared" si="159"/>
        <v>0</v>
      </c>
      <c r="O171" s="298">
        <f t="shared" si="159"/>
        <v>0</v>
      </c>
      <c r="P171" s="298">
        <f t="shared" si="159"/>
        <v>0</v>
      </c>
      <c r="Q171" s="298">
        <f t="shared" si="159"/>
        <v>379000</v>
      </c>
      <c r="R171" s="298">
        <f t="shared" si="159"/>
        <v>101000</v>
      </c>
      <c r="S171" s="298"/>
      <c r="T171" s="298">
        <f t="shared" si="159"/>
        <v>0</v>
      </c>
      <c r="U171" s="388">
        <f t="shared" si="159"/>
        <v>0</v>
      </c>
      <c r="V171" s="388">
        <f t="shared" si="159"/>
        <v>0</v>
      </c>
      <c r="W171" s="388">
        <f t="shared" si="159"/>
        <v>148000</v>
      </c>
      <c r="X171" s="388">
        <f t="shared" si="159"/>
        <v>20000</v>
      </c>
      <c r="Y171" s="388">
        <f t="shared" si="159"/>
        <v>110000</v>
      </c>
      <c r="Z171" s="298">
        <f t="shared" si="159"/>
        <v>0</v>
      </c>
      <c r="AA171" s="298">
        <f t="shared" si="159"/>
        <v>0</v>
      </c>
      <c r="AB171" s="298">
        <f t="shared" si="159"/>
        <v>0</v>
      </c>
      <c r="AC171" s="298">
        <f t="shared" si="159"/>
        <v>0</v>
      </c>
      <c r="AD171" s="298">
        <f t="shared" si="159"/>
        <v>379000</v>
      </c>
      <c r="AE171" s="298">
        <f t="shared" si="159"/>
        <v>101000</v>
      </c>
      <c r="AF171" s="298"/>
      <c r="AG171" s="298">
        <f t="shared" si="159"/>
        <v>0</v>
      </c>
      <c r="AH171" s="298">
        <f t="shared" si="159"/>
        <v>0</v>
      </c>
      <c r="AI171" s="298">
        <f t="shared" si="159"/>
        <v>0</v>
      </c>
      <c r="AJ171" s="388">
        <f t="shared" si="159"/>
        <v>148000</v>
      </c>
      <c r="AK171" s="388">
        <f t="shared" si="159"/>
        <v>20000</v>
      </c>
      <c r="AL171" s="388">
        <f t="shared" si="159"/>
        <v>110000</v>
      </c>
      <c r="AM171" s="298">
        <f t="shared" si="159"/>
        <v>0</v>
      </c>
      <c r="AN171" s="298">
        <f t="shared" si="159"/>
        <v>0</v>
      </c>
      <c r="AO171" s="298">
        <f t="shared" si="159"/>
        <v>0</v>
      </c>
      <c r="AP171" s="298">
        <f t="shared" si="159"/>
        <v>0</v>
      </c>
    </row>
    <row r="172" spans="1:42" s="269" customFormat="1" ht="13.2" x14ac:dyDescent="0.25">
      <c r="A172" s="295">
        <v>3235</v>
      </c>
      <c r="B172" s="287" t="s">
        <v>42</v>
      </c>
      <c r="C172" s="387">
        <f>SUM(D172:P172)</f>
        <v>24000</v>
      </c>
      <c r="D172" s="387"/>
      <c r="E172" s="387"/>
      <c r="F172" s="387"/>
      <c r="G172" s="387"/>
      <c r="H172" s="387"/>
      <c r="I172" s="387">
        <v>24000</v>
      </c>
      <c r="J172" s="387"/>
      <c r="K172" s="387"/>
      <c r="L172" s="387"/>
      <c r="M172" s="296"/>
      <c r="N172" s="296"/>
      <c r="O172" s="296"/>
      <c r="P172" s="296"/>
      <c r="Q172" s="296">
        <f>SUM(R172:AC172)</f>
        <v>64000</v>
      </c>
      <c r="R172" s="296"/>
      <c r="S172" s="296"/>
      <c r="T172" s="296"/>
      <c r="U172" s="387"/>
      <c r="V172" s="387"/>
      <c r="W172" s="387">
        <v>64000</v>
      </c>
      <c r="X172" s="387"/>
      <c r="Y172" s="387"/>
      <c r="Z172" s="296"/>
      <c r="AA172" s="296"/>
      <c r="AB172" s="296"/>
      <c r="AC172" s="296"/>
      <c r="AD172" s="296">
        <f>SUM(AE172:AP172)</f>
        <v>64000</v>
      </c>
      <c r="AE172" s="296"/>
      <c r="AF172" s="296"/>
      <c r="AG172" s="296"/>
      <c r="AH172" s="296"/>
      <c r="AI172" s="296"/>
      <c r="AJ172" s="387">
        <v>64000</v>
      </c>
      <c r="AK172" s="387"/>
      <c r="AL172" s="387"/>
      <c r="AM172" s="296"/>
      <c r="AN172" s="296"/>
      <c r="AO172" s="296"/>
      <c r="AP172" s="296"/>
    </row>
    <row r="173" spans="1:42" s="269" customFormat="1" ht="13.2" x14ac:dyDescent="0.25">
      <c r="A173" s="286">
        <v>323</v>
      </c>
      <c r="B173" s="297"/>
      <c r="C173" s="298">
        <f>SUM(C172)</f>
        <v>24000</v>
      </c>
      <c r="D173" s="298">
        <f t="shared" ref="D173:P173" si="160">SUM(D172)</f>
        <v>0</v>
      </c>
      <c r="E173" s="298"/>
      <c r="F173" s="298">
        <f t="shared" si="160"/>
        <v>0</v>
      </c>
      <c r="G173" s="298">
        <f t="shared" si="160"/>
        <v>0</v>
      </c>
      <c r="H173" s="298">
        <f t="shared" si="160"/>
        <v>0</v>
      </c>
      <c r="I173" s="298">
        <f t="shared" si="160"/>
        <v>24000</v>
      </c>
      <c r="J173" s="298">
        <f t="shared" si="160"/>
        <v>0</v>
      </c>
      <c r="K173" s="298">
        <f t="shared" si="160"/>
        <v>0</v>
      </c>
      <c r="L173" s="298">
        <f t="shared" si="160"/>
        <v>0</v>
      </c>
      <c r="M173" s="298">
        <f t="shared" si="160"/>
        <v>0</v>
      </c>
      <c r="N173" s="298">
        <f t="shared" si="160"/>
        <v>0</v>
      </c>
      <c r="O173" s="298">
        <f t="shared" si="160"/>
        <v>0</v>
      </c>
      <c r="P173" s="298">
        <f t="shared" si="160"/>
        <v>0</v>
      </c>
      <c r="Q173" s="298">
        <f>SUM(Q172)</f>
        <v>64000</v>
      </c>
      <c r="R173" s="298">
        <f t="shared" ref="R173:AC173" si="161">SUM(R172)</f>
        <v>0</v>
      </c>
      <c r="S173" s="298"/>
      <c r="T173" s="298">
        <f t="shared" si="161"/>
        <v>0</v>
      </c>
      <c r="U173" s="298">
        <f t="shared" si="161"/>
        <v>0</v>
      </c>
      <c r="V173" s="298">
        <f t="shared" si="161"/>
        <v>0</v>
      </c>
      <c r="W173" s="298">
        <f t="shared" si="161"/>
        <v>64000</v>
      </c>
      <c r="X173" s="298">
        <f t="shared" si="161"/>
        <v>0</v>
      </c>
      <c r="Y173" s="298">
        <f t="shared" si="161"/>
        <v>0</v>
      </c>
      <c r="Z173" s="298">
        <f t="shared" si="161"/>
        <v>0</v>
      </c>
      <c r="AA173" s="298">
        <f t="shared" si="161"/>
        <v>0</v>
      </c>
      <c r="AB173" s="298">
        <f t="shared" si="161"/>
        <v>0</v>
      </c>
      <c r="AC173" s="298">
        <f t="shared" si="161"/>
        <v>0</v>
      </c>
      <c r="AD173" s="298">
        <f>SUM(AD172)</f>
        <v>64000</v>
      </c>
      <c r="AE173" s="298">
        <f t="shared" ref="AE173" si="162">SUM(AE172)</f>
        <v>0</v>
      </c>
      <c r="AF173" s="298"/>
      <c r="AG173" s="298">
        <f t="shared" ref="AG173:AP173" si="163">SUM(AG172)</f>
        <v>0</v>
      </c>
      <c r="AH173" s="298">
        <f t="shared" si="163"/>
        <v>0</v>
      </c>
      <c r="AI173" s="298">
        <f t="shared" si="163"/>
        <v>0</v>
      </c>
      <c r="AJ173" s="298">
        <f t="shared" si="163"/>
        <v>64000</v>
      </c>
      <c r="AK173" s="298">
        <f t="shared" si="163"/>
        <v>0</v>
      </c>
      <c r="AL173" s="298">
        <f t="shared" si="163"/>
        <v>0</v>
      </c>
      <c r="AM173" s="298">
        <f t="shared" si="163"/>
        <v>0</v>
      </c>
      <c r="AN173" s="298">
        <f t="shared" si="163"/>
        <v>0</v>
      </c>
      <c r="AO173" s="298">
        <f t="shared" si="163"/>
        <v>0</v>
      </c>
      <c r="AP173" s="298">
        <f t="shared" si="163"/>
        <v>0</v>
      </c>
    </row>
    <row r="174" spans="1:42" ht="26.4" x14ac:dyDescent="0.25">
      <c r="A174" s="292" t="s">
        <v>21</v>
      </c>
      <c r="B174" s="293" t="s">
        <v>69</v>
      </c>
      <c r="C174" s="300"/>
      <c r="D174" s="294"/>
      <c r="E174" s="294"/>
      <c r="F174" s="300"/>
      <c r="G174" s="300"/>
      <c r="H174" s="300"/>
      <c r="I174" s="300"/>
      <c r="J174" s="300"/>
      <c r="K174" s="300"/>
      <c r="L174" s="300"/>
      <c r="M174" s="300"/>
      <c r="N174" s="300"/>
      <c r="O174" s="300"/>
      <c r="P174" s="300"/>
      <c r="Q174" s="300"/>
      <c r="R174" s="294"/>
      <c r="S174" s="294"/>
      <c r="T174" s="300"/>
      <c r="U174" s="300"/>
      <c r="V174" s="300"/>
      <c r="W174" s="300"/>
      <c r="X174" s="300"/>
      <c r="Y174" s="300"/>
      <c r="Z174" s="300"/>
      <c r="AA174" s="300"/>
      <c r="AB174" s="300"/>
      <c r="AC174" s="300"/>
      <c r="AD174" s="300"/>
      <c r="AE174" s="294"/>
      <c r="AF174" s="294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</row>
    <row r="175" spans="1:42" ht="13.2" x14ac:dyDescent="0.25">
      <c r="A175" s="295">
        <v>3111</v>
      </c>
      <c r="B175" s="287" t="s">
        <v>23</v>
      </c>
      <c r="C175" s="296"/>
      <c r="D175" s="296"/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  <c r="AA175" s="296"/>
      <c r="AB175" s="296"/>
      <c r="AC175" s="296"/>
      <c r="AD175" s="296"/>
      <c r="AE175" s="296"/>
      <c r="AF175" s="296"/>
      <c r="AG175" s="296"/>
      <c r="AH175" s="296"/>
      <c r="AI175" s="296"/>
      <c r="AJ175" s="296"/>
      <c r="AK175" s="296"/>
      <c r="AL175" s="296"/>
      <c r="AM175" s="296"/>
      <c r="AN175" s="296"/>
      <c r="AO175" s="296"/>
      <c r="AP175" s="296"/>
    </row>
    <row r="176" spans="1:42" ht="26.4" x14ac:dyDescent="0.25">
      <c r="A176" s="295">
        <v>3132</v>
      </c>
      <c r="B176" s="287" t="s">
        <v>26</v>
      </c>
      <c r="C176" s="296"/>
      <c r="D176" s="296"/>
      <c r="E176" s="296"/>
      <c r="F176" s="296"/>
      <c r="G176" s="296"/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6"/>
      <c r="X176" s="296"/>
      <c r="Y176" s="296"/>
      <c r="Z176" s="296"/>
      <c r="AA176" s="296"/>
      <c r="AB176" s="296"/>
      <c r="AC176" s="296"/>
      <c r="AD176" s="296"/>
      <c r="AE176" s="296"/>
      <c r="AF176" s="296"/>
      <c r="AG176" s="296"/>
      <c r="AH176" s="296"/>
      <c r="AI176" s="296"/>
      <c r="AJ176" s="296"/>
      <c r="AK176" s="296"/>
      <c r="AL176" s="296"/>
      <c r="AM176" s="296"/>
      <c r="AN176" s="296"/>
      <c r="AO176" s="296"/>
      <c r="AP176" s="296"/>
    </row>
    <row r="177" spans="1:42" ht="26.4" x14ac:dyDescent="0.25">
      <c r="A177" s="295">
        <v>3133</v>
      </c>
      <c r="B177" s="287" t="s">
        <v>27</v>
      </c>
      <c r="C177" s="296"/>
      <c r="D177" s="296"/>
      <c r="E177" s="296"/>
      <c r="F177" s="296"/>
      <c r="G177" s="296"/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  <c r="X177" s="296"/>
      <c r="Y177" s="296"/>
      <c r="Z177" s="296"/>
      <c r="AA177" s="296"/>
      <c r="AB177" s="296"/>
      <c r="AC177" s="296"/>
      <c r="AD177" s="296"/>
      <c r="AE177" s="296"/>
      <c r="AF177" s="296"/>
      <c r="AG177" s="296"/>
      <c r="AH177" s="296"/>
      <c r="AI177" s="296"/>
      <c r="AJ177" s="296"/>
      <c r="AK177" s="296"/>
      <c r="AL177" s="296"/>
      <c r="AM177" s="296"/>
      <c r="AN177" s="296"/>
      <c r="AO177" s="296"/>
      <c r="AP177" s="296"/>
    </row>
    <row r="178" spans="1:42" ht="13.2" x14ac:dyDescent="0.25">
      <c r="A178" s="295">
        <v>3236</v>
      </c>
      <c r="B178" s="287" t="s">
        <v>43</v>
      </c>
      <c r="C178" s="296"/>
      <c r="D178" s="296"/>
      <c r="E178" s="296"/>
      <c r="F178" s="296"/>
      <c r="G178" s="296"/>
      <c r="H178" s="296"/>
      <c r="I178" s="296"/>
      <c r="J178" s="296"/>
      <c r="K178" s="296"/>
      <c r="L178" s="296"/>
      <c r="M178" s="296"/>
      <c r="N178" s="296"/>
      <c r="O178" s="296"/>
      <c r="P178" s="296"/>
      <c r="Q178" s="296"/>
      <c r="R178" s="296"/>
      <c r="S178" s="296"/>
      <c r="T178" s="296"/>
      <c r="U178" s="296"/>
      <c r="V178" s="296"/>
      <c r="W178" s="296"/>
      <c r="X178" s="296"/>
      <c r="Y178" s="296"/>
      <c r="Z178" s="296"/>
      <c r="AA178" s="296"/>
      <c r="AB178" s="296"/>
      <c r="AC178" s="296"/>
      <c r="AD178" s="296"/>
      <c r="AE178" s="296"/>
      <c r="AF178" s="296"/>
      <c r="AG178" s="296"/>
      <c r="AH178" s="296"/>
      <c r="AI178" s="296"/>
      <c r="AJ178" s="296"/>
      <c r="AK178" s="296"/>
      <c r="AL178" s="296"/>
      <c r="AM178" s="296"/>
      <c r="AN178" s="296"/>
      <c r="AO178" s="296"/>
      <c r="AP178" s="296"/>
    </row>
    <row r="179" spans="1:42" ht="39.6" x14ac:dyDescent="0.25">
      <c r="A179" s="292" t="s">
        <v>21</v>
      </c>
      <c r="B179" s="293" t="s">
        <v>70</v>
      </c>
      <c r="C179" s="300"/>
      <c r="D179" s="294"/>
      <c r="E179" s="294"/>
      <c r="F179" s="300"/>
      <c r="G179" s="300"/>
      <c r="H179" s="300"/>
      <c r="I179" s="300"/>
      <c r="J179" s="300"/>
      <c r="K179" s="300"/>
      <c r="L179" s="300"/>
      <c r="M179" s="300"/>
      <c r="N179" s="300"/>
      <c r="O179" s="300"/>
      <c r="P179" s="300"/>
      <c r="Q179" s="300"/>
      <c r="R179" s="294"/>
      <c r="S179" s="294"/>
      <c r="T179" s="300"/>
      <c r="U179" s="300"/>
      <c r="V179" s="300"/>
      <c r="W179" s="300"/>
      <c r="X179" s="300"/>
      <c r="Y179" s="300"/>
      <c r="Z179" s="300"/>
      <c r="AA179" s="300"/>
      <c r="AB179" s="300"/>
      <c r="AC179" s="300"/>
      <c r="AD179" s="300"/>
      <c r="AE179" s="294"/>
      <c r="AF179" s="294"/>
      <c r="AG179" s="300"/>
      <c r="AH179" s="300"/>
      <c r="AI179" s="300"/>
      <c r="AJ179" s="300"/>
      <c r="AK179" s="300"/>
      <c r="AL179" s="300"/>
      <c r="AM179" s="300"/>
      <c r="AN179" s="300"/>
      <c r="AO179" s="300"/>
      <c r="AP179" s="300"/>
    </row>
    <row r="180" spans="1:42" ht="13.2" x14ac:dyDescent="0.25">
      <c r="A180" s="295">
        <v>3111</v>
      </c>
      <c r="B180" s="287" t="s">
        <v>23</v>
      </c>
      <c r="C180" s="296"/>
      <c r="D180" s="296"/>
      <c r="E180" s="296"/>
      <c r="F180" s="296"/>
      <c r="G180" s="296"/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296"/>
      <c r="S180" s="296"/>
      <c r="T180" s="296"/>
      <c r="U180" s="296"/>
      <c r="V180" s="296"/>
      <c r="W180" s="296"/>
      <c r="X180" s="296"/>
      <c r="Y180" s="296"/>
      <c r="Z180" s="296"/>
      <c r="AA180" s="296"/>
      <c r="AB180" s="296"/>
      <c r="AC180" s="296"/>
      <c r="AD180" s="296"/>
      <c r="AE180" s="296"/>
      <c r="AF180" s="296"/>
      <c r="AG180" s="296"/>
      <c r="AH180" s="296"/>
      <c r="AI180" s="296"/>
      <c r="AJ180" s="296"/>
      <c r="AK180" s="296"/>
      <c r="AL180" s="296"/>
      <c r="AM180" s="296"/>
      <c r="AN180" s="296"/>
      <c r="AO180" s="296"/>
      <c r="AP180" s="296"/>
    </row>
    <row r="181" spans="1:42" ht="26.4" x14ac:dyDescent="0.25">
      <c r="A181" s="295">
        <v>3132</v>
      </c>
      <c r="B181" s="287" t="s">
        <v>26</v>
      </c>
      <c r="C181" s="296"/>
      <c r="D181" s="296"/>
      <c r="E181" s="296"/>
      <c r="F181" s="296"/>
      <c r="G181" s="296"/>
      <c r="H181" s="296"/>
      <c r="I181" s="296"/>
      <c r="J181" s="296"/>
      <c r="K181" s="296"/>
      <c r="L181" s="296"/>
      <c r="M181" s="296"/>
      <c r="N181" s="296"/>
      <c r="O181" s="296"/>
      <c r="P181" s="296"/>
      <c r="Q181" s="296"/>
      <c r="R181" s="296"/>
      <c r="S181" s="296"/>
      <c r="T181" s="296"/>
      <c r="U181" s="296"/>
      <c r="V181" s="296"/>
      <c r="W181" s="296"/>
      <c r="X181" s="296"/>
      <c r="Y181" s="296"/>
      <c r="Z181" s="296"/>
      <c r="AA181" s="296"/>
      <c r="AB181" s="296"/>
      <c r="AC181" s="296"/>
      <c r="AD181" s="296"/>
      <c r="AE181" s="296"/>
      <c r="AF181" s="296"/>
      <c r="AG181" s="296"/>
      <c r="AH181" s="296"/>
      <c r="AI181" s="296"/>
      <c r="AJ181" s="296"/>
      <c r="AK181" s="296"/>
      <c r="AL181" s="296"/>
      <c r="AM181" s="296"/>
      <c r="AN181" s="296"/>
      <c r="AO181" s="296"/>
      <c r="AP181" s="296"/>
    </row>
    <row r="182" spans="1:42" ht="26.4" x14ac:dyDescent="0.25">
      <c r="A182" s="295">
        <v>3133</v>
      </c>
      <c r="B182" s="287" t="s">
        <v>27</v>
      </c>
      <c r="C182" s="296"/>
      <c r="D182" s="296"/>
      <c r="E182" s="296"/>
      <c r="F182" s="296"/>
      <c r="G182" s="296"/>
      <c r="H182" s="296"/>
      <c r="I182" s="296"/>
      <c r="J182" s="296"/>
      <c r="K182" s="296"/>
      <c r="L182" s="296"/>
      <c r="M182" s="296"/>
      <c r="N182" s="296"/>
      <c r="O182" s="296"/>
      <c r="P182" s="296"/>
      <c r="Q182" s="296"/>
      <c r="R182" s="296"/>
      <c r="S182" s="296"/>
      <c r="T182" s="296"/>
      <c r="U182" s="296"/>
      <c r="V182" s="296"/>
      <c r="W182" s="296"/>
      <c r="X182" s="296"/>
      <c r="Y182" s="296"/>
      <c r="Z182" s="296"/>
      <c r="AA182" s="296"/>
      <c r="AB182" s="296"/>
      <c r="AC182" s="296"/>
      <c r="AD182" s="296"/>
      <c r="AE182" s="296"/>
      <c r="AF182" s="296"/>
      <c r="AG182" s="296"/>
      <c r="AH182" s="296"/>
      <c r="AI182" s="296"/>
      <c r="AJ182" s="296"/>
      <c r="AK182" s="296"/>
      <c r="AL182" s="296"/>
      <c r="AM182" s="296"/>
      <c r="AN182" s="296"/>
      <c r="AO182" s="296"/>
      <c r="AP182" s="296"/>
    </row>
    <row r="183" spans="1:42" s="269" customFormat="1" ht="39.6" x14ac:dyDescent="0.25">
      <c r="A183" s="307" t="s">
        <v>21</v>
      </c>
      <c r="B183" s="308" t="s">
        <v>71</v>
      </c>
      <c r="C183" s="309"/>
      <c r="D183" s="310"/>
      <c r="E183" s="310"/>
      <c r="F183" s="309"/>
      <c r="G183" s="309"/>
      <c r="H183" s="309"/>
      <c r="I183" s="309"/>
      <c r="J183" s="309"/>
      <c r="K183" s="309"/>
      <c r="L183" s="309"/>
      <c r="M183" s="309"/>
      <c r="N183" s="309"/>
      <c r="O183" s="309"/>
      <c r="P183" s="309"/>
      <c r="Q183" s="309"/>
      <c r="R183" s="310"/>
      <c r="S183" s="310"/>
      <c r="T183" s="309"/>
      <c r="U183" s="309"/>
      <c r="V183" s="309"/>
      <c r="W183" s="309"/>
      <c r="X183" s="309"/>
      <c r="Y183" s="309"/>
      <c r="Z183" s="309"/>
      <c r="AA183" s="309"/>
      <c r="AB183" s="309"/>
      <c r="AC183" s="309"/>
      <c r="AD183" s="309"/>
      <c r="AE183" s="310"/>
      <c r="AF183" s="310"/>
      <c r="AG183" s="309"/>
      <c r="AH183" s="309"/>
      <c r="AI183" s="309"/>
      <c r="AJ183" s="309"/>
      <c r="AK183" s="309"/>
      <c r="AL183" s="309"/>
      <c r="AM183" s="309"/>
      <c r="AN183" s="309"/>
      <c r="AO183" s="309"/>
      <c r="AP183" s="309"/>
    </row>
    <row r="184" spans="1:42" s="269" customFormat="1" ht="13.2" x14ac:dyDescent="0.25">
      <c r="A184" s="295">
        <v>3111</v>
      </c>
      <c r="B184" s="287" t="s">
        <v>23</v>
      </c>
      <c r="C184" s="296"/>
      <c r="D184" s="296"/>
      <c r="E184" s="296"/>
      <c r="F184" s="296"/>
      <c r="G184" s="296"/>
      <c r="H184" s="296"/>
      <c r="I184" s="296"/>
      <c r="J184" s="296"/>
      <c r="K184" s="296"/>
      <c r="L184" s="296"/>
      <c r="M184" s="296"/>
      <c r="N184" s="296"/>
      <c r="O184" s="296"/>
      <c r="P184" s="296"/>
      <c r="Q184" s="296"/>
      <c r="R184" s="296"/>
      <c r="S184" s="296"/>
      <c r="T184" s="296"/>
      <c r="U184" s="296"/>
      <c r="V184" s="296"/>
      <c r="W184" s="296"/>
      <c r="X184" s="296"/>
      <c r="Y184" s="296"/>
      <c r="Z184" s="296"/>
      <c r="AA184" s="296"/>
      <c r="AB184" s="296"/>
      <c r="AC184" s="296"/>
      <c r="AD184" s="296"/>
      <c r="AE184" s="296"/>
      <c r="AF184" s="296"/>
      <c r="AG184" s="296"/>
      <c r="AH184" s="296"/>
      <c r="AI184" s="296"/>
      <c r="AJ184" s="296"/>
      <c r="AK184" s="296"/>
      <c r="AL184" s="296"/>
      <c r="AM184" s="296"/>
      <c r="AN184" s="296"/>
      <c r="AO184" s="296"/>
      <c r="AP184" s="296"/>
    </row>
    <row r="185" spans="1:42" s="269" customFormat="1" ht="26.4" x14ac:dyDescent="0.25">
      <c r="A185" s="295">
        <v>3131</v>
      </c>
      <c r="B185" s="287" t="s">
        <v>26</v>
      </c>
      <c r="C185" s="296"/>
      <c r="D185" s="296"/>
      <c r="E185" s="296"/>
      <c r="F185" s="296"/>
      <c r="G185" s="296"/>
      <c r="H185" s="296"/>
      <c r="I185" s="296"/>
      <c r="J185" s="296"/>
      <c r="K185" s="296"/>
      <c r="L185" s="296"/>
      <c r="M185" s="296"/>
      <c r="N185" s="296"/>
      <c r="O185" s="296"/>
      <c r="P185" s="296"/>
      <c r="Q185" s="296"/>
      <c r="R185" s="296"/>
      <c r="S185" s="296"/>
      <c r="T185" s="296"/>
      <c r="U185" s="296"/>
      <c r="V185" s="296"/>
      <c r="W185" s="296"/>
      <c r="X185" s="296"/>
      <c r="Y185" s="296"/>
      <c r="Z185" s="296"/>
      <c r="AA185" s="296"/>
      <c r="AB185" s="296"/>
      <c r="AC185" s="296"/>
      <c r="AD185" s="296"/>
      <c r="AE185" s="296"/>
      <c r="AF185" s="296"/>
      <c r="AG185" s="296"/>
      <c r="AH185" s="296"/>
      <c r="AI185" s="296"/>
      <c r="AJ185" s="296"/>
      <c r="AK185" s="296"/>
      <c r="AL185" s="296"/>
      <c r="AM185" s="296"/>
      <c r="AN185" s="296"/>
      <c r="AO185" s="296"/>
      <c r="AP185" s="296"/>
    </row>
    <row r="186" spans="1:42" s="269" customFormat="1" ht="26.4" x14ac:dyDescent="0.25">
      <c r="A186" s="295">
        <v>3133</v>
      </c>
      <c r="B186" s="287" t="s">
        <v>27</v>
      </c>
      <c r="C186" s="296"/>
      <c r="D186" s="296"/>
      <c r="E186" s="296"/>
      <c r="F186" s="296"/>
      <c r="G186" s="296"/>
      <c r="H186" s="296"/>
      <c r="I186" s="296"/>
      <c r="J186" s="296"/>
      <c r="K186" s="296"/>
      <c r="L186" s="296"/>
      <c r="M186" s="296"/>
      <c r="N186" s="296"/>
      <c r="O186" s="296"/>
      <c r="P186" s="296"/>
      <c r="Q186" s="296"/>
      <c r="R186" s="296"/>
      <c r="S186" s="296"/>
      <c r="T186" s="296"/>
      <c r="U186" s="296"/>
      <c r="V186" s="296"/>
      <c r="W186" s="296"/>
      <c r="X186" s="296"/>
      <c r="Y186" s="296"/>
      <c r="Z186" s="296"/>
      <c r="AA186" s="296"/>
      <c r="AB186" s="296"/>
      <c r="AC186" s="296"/>
      <c r="AD186" s="296"/>
      <c r="AE186" s="296"/>
      <c r="AF186" s="296"/>
      <c r="AG186" s="296"/>
      <c r="AH186" s="296"/>
      <c r="AI186" s="296"/>
      <c r="AJ186" s="296"/>
      <c r="AK186" s="296"/>
      <c r="AL186" s="296"/>
      <c r="AM186" s="296"/>
      <c r="AN186" s="296"/>
      <c r="AO186" s="296"/>
      <c r="AP186" s="296"/>
    </row>
    <row r="187" spans="1:42" s="269" customFormat="1" ht="13.2" x14ac:dyDescent="0.25">
      <c r="A187" s="295">
        <v>3222</v>
      </c>
      <c r="B187" s="287" t="s">
        <v>33</v>
      </c>
      <c r="C187" s="296"/>
      <c r="D187" s="296"/>
      <c r="E187" s="296"/>
      <c r="F187" s="296"/>
      <c r="G187" s="296"/>
      <c r="H187" s="296"/>
      <c r="I187" s="296"/>
      <c r="J187" s="296"/>
      <c r="K187" s="296"/>
      <c r="L187" s="296"/>
      <c r="M187" s="296"/>
      <c r="N187" s="296"/>
      <c r="O187" s="296"/>
      <c r="P187" s="296"/>
      <c r="Q187" s="296"/>
      <c r="R187" s="296"/>
      <c r="S187" s="296"/>
      <c r="T187" s="296"/>
      <c r="U187" s="296"/>
      <c r="V187" s="296"/>
      <c r="W187" s="296"/>
      <c r="X187" s="296"/>
      <c r="Y187" s="296"/>
      <c r="Z187" s="296"/>
      <c r="AA187" s="296"/>
      <c r="AB187" s="296"/>
      <c r="AC187" s="296"/>
      <c r="AD187" s="296"/>
      <c r="AE187" s="296"/>
      <c r="AF187" s="296"/>
      <c r="AG187" s="296"/>
      <c r="AH187" s="296"/>
      <c r="AI187" s="296"/>
      <c r="AJ187" s="296"/>
      <c r="AK187" s="296"/>
      <c r="AL187" s="296"/>
      <c r="AM187" s="296"/>
      <c r="AN187" s="296"/>
      <c r="AO187" s="296"/>
      <c r="AP187" s="296"/>
    </row>
    <row r="188" spans="1:42" s="269" customFormat="1" ht="13.2" x14ac:dyDescent="0.25">
      <c r="A188" s="295">
        <v>3223</v>
      </c>
      <c r="B188" s="287" t="s">
        <v>34</v>
      </c>
      <c r="C188" s="296"/>
      <c r="D188" s="296"/>
      <c r="E188" s="296"/>
      <c r="F188" s="296"/>
      <c r="G188" s="296"/>
      <c r="H188" s="296"/>
      <c r="I188" s="296"/>
      <c r="J188" s="296"/>
      <c r="K188" s="296"/>
      <c r="L188" s="296"/>
      <c r="M188" s="296"/>
      <c r="N188" s="296"/>
      <c r="O188" s="296"/>
      <c r="P188" s="296"/>
      <c r="Q188" s="296"/>
      <c r="R188" s="296"/>
      <c r="S188" s="296"/>
      <c r="T188" s="296"/>
      <c r="U188" s="296"/>
      <c r="V188" s="296"/>
      <c r="W188" s="296"/>
      <c r="X188" s="296"/>
      <c r="Y188" s="296"/>
      <c r="Z188" s="296"/>
      <c r="AA188" s="296"/>
      <c r="AB188" s="296"/>
      <c r="AC188" s="296"/>
      <c r="AD188" s="296"/>
      <c r="AE188" s="296"/>
      <c r="AF188" s="296"/>
      <c r="AG188" s="296"/>
      <c r="AH188" s="296"/>
      <c r="AI188" s="296"/>
      <c r="AJ188" s="296"/>
      <c r="AK188" s="296"/>
      <c r="AL188" s="296"/>
      <c r="AM188" s="296"/>
      <c r="AN188" s="296"/>
      <c r="AO188" s="296"/>
      <c r="AP188" s="296"/>
    </row>
    <row r="189" spans="1:42" ht="26.4" x14ac:dyDescent="0.25">
      <c r="A189" s="292" t="s">
        <v>21</v>
      </c>
      <c r="B189" s="293" t="s">
        <v>72</v>
      </c>
      <c r="C189" s="294">
        <f>C191+C193+C197+C202+C204</f>
        <v>0</v>
      </c>
      <c r="D189" s="294">
        <f t="shared" ref="D189:O189" si="164">D191+D193+D197+D202+D204</f>
        <v>0</v>
      </c>
      <c r="E189" s="294"/>
      <c r="F189" s="294">
        <f t="shared" si="164"/>
        <v>0</v>
      </c>
      <c r="G189" s="294">
        <f t="shared" si="164"/>
        <v>0</v>
      </c>
      <c r="H189" s="294">
        <f t="shared" si="164"/>
        <v>0</v>
      </c>
      <c r="I189" s="294">
        <f t="shared" si="164"/>
        <v>0</v>
      </c>
      <c r="J189" s="294">
        <f t="shared" si="164"/>
        <v>0</v>
      </c>
      <c r="K189" s="294">
        <f t="shared" si="164"/>
        <v>0</v>
      </c>
      <c r="L189" s="294">
        <f t="shared" si="164"/>
        <v>0</v>
      </c>
      <c r="M189" s="294">
        <f t="shared" si="164"/>
        <v>0</v>
      </c>
      <c r="N189" s="294">
        <f t="shared" si="164"/>
        <v>0</v>
      </c>
      <c r="O189" s="294">
        <f t="shared" si="164"/>
        <v>0</v>
      </c>
      <c r="P189" s="294"/>
      <c r="Q189" s="294">
        <f>Q191+Q193+Q197+Q202+Q204</f>
        <v>0</v>
      </c>
      <c r="R189" s="294">
        <f t="shared" ref="R189:AB189" si="165">R191+R193+R197+R202+R204</f>
        <v>0</v>
      </c>
      <c r="S189" s="294"/>
      <c r="T189" s="294">
        <f t="shared" si="165"/>
        <v>0</v>
      </c>
      <c r="U189" s="294">
        <f t="shared" si="165"/>
        <v>0</v>
      </c>
      <c r="V189" s="294">
        <f t="shared" si="165"/>
        <v>0</v>
      </c>
      <c r="W189" s="294">
        <f t="shared" si="165"/>
        <v>0</v>
      </c>
      <c r="X189" s="294">
        <f t="shared" si="165"/>
        <v>0</v>
      </c>
      <c r="Y189" s="294">
        <f t="shared" si="165"/>
        <v>0</v>
      </c>
      <c r="Z189" s="294">
        <f t="shared" si="165"/>
        <v>0</v>
      </c>
      <c r="AA189" s="294">
        <f t="shared" si="165"/>
        <v>0</v>
      </c>
      <c r="AB189" s="294">
        <f t="shared" si="165"/>
        <v>0</v>
      </c>
      <c r="AC189" s="294"/>
      <c r="AD189" s="294">
        <f>AD191+AD193+AD197+AD202+AD204</f>
        <v>0</v>
      </c>
      <c r="AE189" s="294">
        <f t="shared" ref="AE189:AO189" si="166">AE191+AE193+AE197+AE202+AE204</f>
        <v>0</v>
      </c>
      <c r="AF189" s="294"/>
      <c r="AG189" s="294">
        <f t="shared" si="166"/>
        <v>0</v>
      </c>
      <c r="AH189" s="294">
        <f t="shared" si="166"/>
        <v>0</v>
      </c>
      <c r="AI189" s="294">
        <f t="shared" si="166"/>
        <v>0</v>
      </c>
      <c r="AJ189" s="294">
        <f t="shared" si="166"/>
        <v>0</v>
      </c>
      <c r="AK189" s="294">
        <f t="shared" si="166"/>
        <v>0</v>
      </c>
      <c r="AL189" s="294">
        <f t="shared" si="166"/>
        <v>0</v>
      </c>
      <c r="AM189" s="294">
        <f t="shared" si="166"/>
        <v>0</v>
      </c>
      <c r="AN189" s="294">
        <f t="shared" si="166"/>
        <v>0</v>
      </c>
      <c r="AO189" s="294">
        <f t="shared" si="166"/>
        <v>0</v>
      </c>
      <c r="AP189" s="294"/>
    </row>
    <row r="190" spans="1:42" ht="13.2" x14ac:dyDescent="0.25">
      <c r="A190" s="295">
        <v>3111</v>
      </c>
      <c r="B190" s="287" t="s">
        <v>23</v>
      </c>
      <c r="C190" s="296">
        <f>SUM(D190:P190)</f>
        <v>0</v>
      </c>
      <c r="D190" s="296"/>
      <c r="E190" s="296"/>
      <c r="F190" s="296"/>
      <c r="G190" s="296"/>
      <c r="H190" s="296"/>
      <c r="I190" s="296"/>
      <c r="J190" s="296"/>
      <c r="K190" s="296"/>
      <c r="L190" s="296"/>
      <c r="M190" s="296"/>
      <c r="N190" s="296"/>
      <c r="O190" s="296"/>
      <c r="P190" s="296"/>
      <c r="Q190" s="296">
        <f>SUM(R190:AC190)</f>
        <v>0</v>
      </c>
      <c r="R190" s="296"/>
      <c r="S190" s="296"/>
      <c r="T190" s="296"/>
      <c r="U190" s="296"/>
      <c r="V190" s="296"/>
      <c r="W190" s="296"/>
      <c r="X190" s="296"/>
      <c r="Y190" s="296"/>
      <c r="Z190" s="296"/>
      <c r="AA190" s="296"/>
      <c r="AB190" s="296"/>
      <c r="AC190" s="296"/>
      <c r="AD190" s="296">
        <f>SUM(AE190:AP190)</f>
        <v>0</v>
      </c>
      <c r="AE190" s="296"/>
      <c r="AF190" s="296"/>
      <c r="AG190" s="296"/>
      <c r="AH190" s="296"/>
      <c r="AI190" s="296"/>
      <c r="AJ190" s="296"/>
      <c r="AK190" s="296"/>
      <c r="AL190" s="296"/>
      <c r="AM190" s="296"/>
      <c r="AN190" s="296"/>
      <c r="AO190" s="296"/>
      <c r="AP190" s="296"/>
    </row>
    <row r="191" spans="1:42" ht="13.2" x14ac:dyDescent="0.25">
      <c r="A191" s="286">
        <v>311</v>
      </c>
      <c r="B191" s="297"/>
      <c r="C191" s="298">
        <f>SUM(C190)</f>
        <v>0</v>
      </c>
      <c r="D191" s="298">
        <f t="shared" ref="D191:O191" si="167">SUM(D190)</f>
        <v>0</v>
      </c>
      <c r="E191" s="298"/>
      <c r="F191" s="298">
        <f t="shared" si="167"/>
        <v>0</v>
      </c>
      <c r="G191" s="298">
        <f t="shared" si="167"/>
        <v>0</v>
      </c>
      <c r="H191" s="298">
        <f t="shared" si="167"/>
        <v>0</v>
      </c>
      <c r="I191" s="298">
        <f t="shared" si="167"/>
        <v>0</v>
      </c>
      <c r="J191" s="298">
        <f t="shared" si="167"/>
        <v>0</v>
      </c>
      <c r="K191" s="298">
        <f t="shared" si="167"/>
        <v>0</v>
      </c>
      <c r="L191" s="298">
        <f t="shared" si="167"/>
        <v>0</v>
      </c>
      <c r="M191" s="298">
        <f t="shared" si="167"/>
        <v>0</v>
      </c>
      <c r="N191" s="298">
        <f t="shared" si="167"/>
        <v>0</v>
      </c>
      <c r="O191" s="298">
        <f t="shared" si="167"/>
        <v>0</v>
      </c>
      <c r="P191" s="298"/>
      <c r="Q191" s="298">
        <f>SUM(Q190)</f>
        <v>0</v>
      </c>
      <c r="R191" s="298">
        <f t="shared" ref="R191:AB191" si="168">SUM(R190)</f>
        <v>0</v>
      </c>
      <c r="S191" s="298"/>
      <c r="T191" s="298">
        <f t="shared" si="168"/>
        <v>0</v>
      </c>
      <c r="U191" s="298">
        <f t="shared" si="168"/>
        <v>0</v>
      </c>
      <c r="V191" s="298">
        <f t="shared" si="168"/>
        <v>0</v>
      </c>
      <c r="W191" s="298">
        <f t="shared" si="168"/>
        <v>0</v>
      </c>
      <c r="X191" s="298">
        <f t="shared" si="168"/>
        <v>0</v>
      </c>
      <c r="Y191" s="298">
        <f t="shared" si="168"/>
        <v>0</v>
      </c>
      <c r="Z191" s="298">
        <f t="shared" si="168"/>
        <v>0</v>
      </c>
      <c r="AA191" s="298">
        <f t="shared" si="168"/>
        <v>0</v>
      </c>
      <c r="AB191" s="298">
        <f t="shared" si="168"/>
        <v>0</v>
      </c>
      <c r="AC191" s="298"/>
      <c r="AD191" s="298">
        <f>SUM(AD190)</f>
        <v>0</v>
      </c>
      <c r="AE191" s="298">
        <f t="shared" ref="AE191:AO191" si="169">SUM(AE190)</f>
        <v>0</v>
      </c>
      <c r="AF191" s="298"/>
      <c r="AG191" s="298">
        <f t="shared" si="169"/>
        <v>0</v>
      </c>
      <c r="AH191" s="298">
        <f t="shared" si="169"/>
        <v>0</v>
      </c>
      <c r="AI191" s="298">
        <f t="shared" si="169"/>
        <v>0</v>
      </c>
      <c r="AJ191" s="298">
        <f t="shared" si="169"/>
        <v>0</v>
      </c>
      <c r="AK191" s="298">
        <f t="shared" si="169"/>
        <v>0</v>
      </c>
      <c r="AL191" s="298">
        <f t="shared" si="169"/>
        <v>0</v>
      </c>
      <c r="AM191" s="298">
        <f t="shared" si="169"/>
        <v>0</v>
      </c>
      <c r="AN191" s="298">
        <f t="shared" si="169"/>
        <v>0</v>
      </c>
      <c r="AO191" s="298">
        <f t="shared" si="169"/>
        <v>0</v>
      </c>
      <c r="AP191" s="298"/>
    </row>
    <row r="192" spans="1:42" ht="13.2" x14ac:dyDescent="0.25">
      <c r="A192" s="295">
        <v>3121</v>
      </c>
      <c r="B192" s="287" t="s">
        <v>24</v>
      </c>
      <c r="C192" s="296">
        <f>SUM(D192:P192)</f>
        <v>0</v>
      </c>
      <c r="D192" s="296"/>
      <c r="E192" s="296"/>
      <c r="F192" s="296"/>
      <c r="G192" s="296"/>
      <c r="H192" s="296"/>
      <c r="I192" s="296"/>
      <c r="J192" s="296"/>
      <c r="K192" s="296"/>
      <c r="L192" s="296"/>
      <c r="M192" s="296"/>
      <c r="N192" s="296"/>
      <c r="O192" s="296"/>
      <c r="P192" s="296"/>
      <c r="Q192" s="296">
        <f>SUM(R192:AC192)</f>
        <v>0</v>
      </c>
      <c r="R192" s="296"/>
      <c r="S192" s="296"/>
      <c r="T192" s="296"/>
      <c r="U192" s="296"/>
      <c r="V192" s="296"/>
      <c r="W192" s="296"/>
      <c r="X192" s="296"/>
      <c r="Y192" s="296"/>
      <c r="Z192" s="296"/>
      <c r="AA192" s="296"/>
      <c r="AB192" s="296"/>
      <c r="AC192" s="296"/>
      <c r="AD192" s="296">
        <f>SUM(AE192:AP192)</f>
        <v>0</v>
      </c>
      <c r="AE192" s="296"/>
      <c r="AF192" s="296"/>
      <c r="AG192" s="296"/>
      <c r="AH192" s="296"/>
      <c r="AI192" s="296"/>
      <c r="AJ192" s="296"/>
      <c r="AK192" s="296"/>
      <c r="AL192" s="296"/>
      <c r="AM192" s="296"/>
      <c r="AN192" s="296"/>
      <c r="AO192" s="296"/>
      <c r="AP192" s="296"/>
    </row>
    <row r="193" spans="1:42" ht="13.2" x14ac:dyDescent="0.25">
      <c r="A193" s="286">
        <v>312</v>
      </c>
      <c r="B193" s="297"/>
      <c r="C193" s="298">
        <f>SUM(C192)</f>
        <v>0</v>
      </c>
      <c r="D193" s="298">
        <f t="shared" ref="D193:O193" si="170">SUM(D192)</f>
        <v>0</v>
      </c>
      <c r="E193" s="298"/>
      <c r="F193" s="298">
        <f t="shared" si="170"/>
        <v>0</v>
      </c>
      <c r="G193" s="298">
        <f t="shared" si="170"/>
        <v>0</v>
      </c>
      <c r="H193" s="298">
        <f t="shared" si="170"/>
        <v>0</v>
      </c>
      <c r="I193" s="298">
        <f t="shared" si="170"/>
        <v>0</v>
      </c>
      <c r="J193" s="298">
        <f t="shared" si="170"/>
        <v>0</v>
      </c>
      <c r="K193" s="298">
        <f t="shared" si="170"/>
        <v>0</v>
      </c>
      <c r="L193" s="298">
        <f t="shared" si="170"/>
        <v>0</v>
      </c>
      <c r="M193" s="298">
        <f t="shared" si="170"/>
        <v>0</v>
      </c>
      <c r="N193" s="298">
        <f t="shared" si="170"/>
        <v>0</v>
      </c>
      <c r="O193" s="298">
        <f t="shared" si="170"/>
        <v>0</v>
      </c>
      <c r="P193" s="298"/>
      <c r="Q193" s="298">
        <f>SUM(Q192)</f>
        <v>0</v>
      </c>
      <c r="R193" s="298">
        <f t="shared" ref="R193:AB193" si="171">SUM(R192)</f>
        <v>0</v>
      </c>
      <c r="S193" s="298"/>
      <c r="T193" s="298">
        <f t="shared" si="171"/>
        <v>0</v>
      </c>
      <c r="U193" s="298">
        <f t="shared" si="171"/>
        <v>0</v>
      </c>
      <c r="V193" s="298">
        <f t="shared" si="171"/>
        <v>0</v>
      </c>
      <c r="W193" s="298">
        <f t="shared" si="171"/>
        <v>0</v>
      </c>
      <c r="X193" s="298">
        <f t="shared" si="171"/>
        <v>0</v>
      </c>
      <c r="Y193" s="298">
        <f t="shared" si="171"/>
        <v>0</v>
      </c>
      <c r="Z193" s="298">
        <f t="shared" si="171"/>
        <v>0</v>
      </c>
      <c r="AA193" s="298">
        <f t="shared" si="171"/>
        <v>0</v>
      </c>
      <c r="AB193" s="298">
        <f t="shared" si="171"/>
        <v>0</v>
      </c>
      <c r="AC193" s="298"/>
      <c r="AD193" s="298">
        <f>SUM(AD192)</f>
        <v>0</v>
      </c>
      <c r="AE193" s="298">
        <f t="shared" ref="AE193:AO193" si="172">SUM(AE192)</f>
        <v>0</v>
      </c>
      <c r="AF193" s="298"/>
      <c r="AG193" s="298">
        <f t="shared" si="172"/>
        <v>0</v>
      </c>
      <c r="AH193" s="298">
        <f t="shared" si="172"/>
        <v>0</v>
      </c>
      <c r="AI193" s="298">
        <f t="shared" si="172"/>
        <v>0</v>
      </c>
      <c r="AJ193" s="298">
        <f t="shared" si="172"/>
        <v>0</v>
      </c>
      <c r="AK193" s="298">
        <f t="shared" si="172"/>
        <v>0</v>
      </c>
      <c r="AL193" s="298">
        <f t="shared" si="172"/>
        <v>0</v>
      </c>
      <c r="AM193" s="298">
        <f t="shared" si="172"/>
        <v>0</v>
      </c>
      <c r="AN193" s="298">
        <f t="shared" si="172"/>
        <v>0</v>
      </c>
      <c r="AO193" s="298">
        <f t="shared" si="172"/>
        <v>0</v>
      </c>
      <c r="AP193" s="298"/>
    </row>
    <row r="194" spans="1:42" ht="26.4" x14ac:dyDescent="0.25">
      <c r="A194" s="295">
        <v>3131</v>
      </c>
      <c r="B194" s="287" t="s">
        <v>25</v>
      </c>
      <c r="C194" s="296">
        <f>SUM(D194:P194)</f>
        <v>0</v>
      </c>
      <c r="D194" s="296"/>
      <c r="E194" s="296"/>
      <c r="F194" s="296"/>
      <c r="G194" s="296"/>
      <c r="H194" s="296"/>
      <c r="I194" s="296"/>
      <c r="J194" s="296"/>
      <c r="K194" s="296"/>
      <c r="L194" s="296"/>
      <c r="M194" s="296"/>
      <c r="N194" s="296"/>
      <c r="O194" s="296"/>
      <c r="P194" s="296"/>
      <c r="Q194" s="296">
        <f>SUM(R194:AC194)</f>
        <v>0</v>
      </c>
      <c r="R194" s="296"/>
      <c r="S194" s="296"/>
      <c r="T194" s="296"/>
      <c r="U194" s="296"/>
      <c r="V194" s="296"/>
      <c r="W194" s="296"/>
      <c r="X194" s="296"/>
      <c r="Y194" s="296"/>
      <c r="Z194" s="296"/>
      <c r="AA194" s="296"/>
      <c r="AB194" s="296"/>
      <c r="AC194" s="296"/>
      <c r="AD194" s="296">
        <f>SUM(AE194:AP194)</f>
        <v>0</v>
      </c>
      <c r="AE194" s="296"/>
      <c r="AF194" s="296"/>
      <c r="AG194" s="296"/>
      <c r="AH194" s="296"/>
      <c r="AI194" s="296"/>
      <c r="AJ194" s="296"/>
      <c r="AK194" s="296"/>
      <c r="AL194" s="296"/>
      <c r="AM194" s="296"/>
      <c r="AN194" s="296"/>
      <c r="AO194" s="296"/>
      <c r="AP194" s="296"/>
    </row>
    <row r="195" spans="1:42" ht="26.4" x14ac:dyDescent="0.25">
      <c r="A195" s="295">
        <v>3132</v>
      </c>
      <c r="B195" s="287" t="s">
        <v>26</v>
      </c>
      <c r="C195" s="296">
        <f>SUM(D195:P195)</f>
        <v>0</v>
      </c>
      <c r="D195" s="296"/>
      <c r="E195" s="296"/>
      <c r="F195" s="296"/>
      <c r="G195" s="296"/>
      <c r="H195" s="296"/>
      <c r="I195" s="296"/>
      <c r="J195" s="296"/>
      <c r="K195" s="296"/>
      <c r="L195" s="296"/>
      <c r="M195" s="296"/>
      <c r="N195" s="296"/>
      <c r="O195" s="296"/>
      <c r="P195" s="296"/>
      <c r="Q195" s="296">
        <f>SUM(R195:AC195)</f>
        <v>0</v>
      </c>
      <c r="R195" s="296"/>
      <c r="S195" s="296"/>
      <c r="T195" s="296"/>
      <c r="U195" s="296"/>
      <c r="V195" s="296"/>
      <c r="W195" s="296"/>
      <c r="X195" s="296"/>
      <c r="Y195" s="296"/>
      <c r="Z195" s="296"/>
      <c r="AA195" s="296"/>
      <c r="AB195" s="296"/>
      <c r="AC195" s="296"/>
      <c r="AD195" s="296">
        <f>SUM(AE195:AP195)</f>
        <v>0</v>
      </c>
      <c r="AE195" s="296"/>
      <c r="AF195" s="296"/>
      <c r="AG195" s="296"/>
      <c r="AH195" s="296"/>
      <c r="AI195" s="296"/>
      <c r="AJ195" s="296"/>
      <c r="AK195" s="296"/>
      <c r="AL195" s="296"/>
      <c r="AM195" s="296"/>
      <c r="AN195" s="296"/>
      <c r="AO195" s="296"/>
      <c r="AP195" s="296"/>
    </row>
    <row r="196" spans="1:42" ht="26.4" x14ac:dyDescent="0.25">
      <c r="A196" s="295">
        <v>3133</v>
      </c>
      <c r="B196" s="287" t="s">
        <v>27</v>
      </c>
      <c r="C196" s="296">
        <f>SUM(D196:P196)</f>
        <v>0</v>
      </c>
      <c r="D196" s="296"/>
      <c r="E196" s="296"/>
      <c r="F196" s="296"/>
      <c r="G196" s="296"/>
      <c r="H196" s="296"/>
      <c r="I196" s="296"/>
      <c r="J196" s="296"/>
      <c r="K196" s="296"/>
      <c r="L196" s="296"/>
      <c r="M196" s="296"/>
      <c r="N196" s="296"/>
      <c r="O196" s="296"/>
      <c r="P196" s="296"/>
      <c r="Q196" s="296">
        <f>SUM(R196:AC196)</f>
        <v>0</v>
      </c>
      <c r="R196" s="296"/>
      <c r="S196" s="296"/>
      <c r="T196" s="296"/>
      <c r="U196" s="296"/>
      <c r="V196" s="296"/>
      <c r="W196" s="296"/>
      <c r="X196" s="296"/>
      <c r="Y196" s="296"/>
      <c r="Z196" s="296"/>
      <c r="AA196" s="296"/>
      <c r="AB196" s="296"/>
      <c r="AC196" s="296"/>
      <c r="AD196" s="296">
        <f>SUM(AE196:AP196)</f>
        <v>0</v>
      </c>
      <c r="AE196" s="296"/>
      <c r="AF196" s="296"/>
      <c r="AG196" s="296"/>
      <c r="AH196" s="296"/>
      <c r="AI196" s="296"/>
      <c r="AJ196" s="296"/>
      <c r="AK196" s="296"/>
      <c r="AL196" s="296"/>
      <c r="AM196" s="296"/>
      <c r="AN196" s="296"/>
      <c r="AO196" s="296"/>
      <c r="AP196" s="296"/>
    </row>
    <row r="197" spans="1:42" ht="13.2" x14ac:dyDescent="0.25">
      <c r="A197" s="286">
        <v>313</v>
      </c>
      <c r="B197" s="297"/>
      <c r="C197" s="298">
        <f>SUM(C194:C196)</f>
        <v>0</v>
      </c>
      <c r="D197" s="298">
        <f t="shared" ref="D197:O197" si="173">SUM(D194:D196)</f>
        <v>0</v>
      </c>
      <c r="E197" s="298"/>
      <c r="F197" s="298">
        <f t="shared" si="173"/>
        <v>0</v>
      </c>
      <c r="G197" s="298">
        <f t="shared" si="173"/>
        <v>0</v>
      </c>
      <c r="H197" s="298">
        <f t="shared" si="173"/>
        <v>0</v>
      </c>
      <c r="I197" s="298">
        <f t="shared" si="173"/>
        <v>0</v>
      </c>
      <c r="J197" s="298">
        <f t="shared" si="173"/>
        <v>0</v>
      </c>
      <c r="K197" s="298">
        <f t="shared" si="173"/>
        <v>0</v>
      </c>
      <c r="L197" s="298">
        <f t="shared" si="173"/>
        <v>0</v>
      </c>
      <c r="M197" s="298">
        <f t="shared" si="173"/>
        <v>0</v>
      </c>
      <c r="N197" s="298">
        <f t="shared" si="173"/>
        <v>0</v>
      </c>
      <c r="O197" s="298">
        <f t="shared" si="173"/>
        <v>0</v>
      </c>
      <c r="P197" s="298"/>
      <c r="Q197" s="298">
        <f>SUM(Q194:Q196)</f>
        <v>0</v>
      </c>
      <c r="R197" s="298">
        <f t="shared" ref="R197:AB197" si="174">SUM(R194:R196)</f>
        <v>0</v>
      </c>
      <c r="S197" s="298"/>
      <c r="T197" s="298">
        <f t="shared" si="174"/>
        <v>0</v>
      </c>
      <c r="U197" s="298">
        <f t="shared" si="174"/>
        <v>0</v>
      </c>
      <c r="V197" s="298">
        <f t="shared" si="174"/>
        <v>0</v>
      </c>
      <c r="W197" s="298">
        <f t="shared" si="174"/>
        <v>0</v>
      </c>
      <c r="X197" s="298">
        <f t="shared" si="174"/>
        <v>0</v>
      </c>
      <c r="Y197" s="298">
        <f t="shared" si="174"/>
        <v>0</v>
      </c>
      <c r="Z197" s="298">
        <f t="shared" si="174"/>
        <v>0</v>
      </c>
      <c r="AA197" s="298">
        <f t="shared" si="174"/>
        <v>0</v>
      </c>
      <c r="AB197" s="298">
        <f t="shared" si="174"/>
        <v>0</v>
      </c>
      <c r="AC197" s="298"/>
      <c r="AD197" s="298">
        <f>SUM(AD194:AD196)</f>
        <v>0</v>
      </c>
      <c r="AE197" s="298">
        <f t="shared" ref="AE197:AO197" si="175">SUM(AE194:AE196)</f>
        <v>0</v>
      </c>
      <c r="AF197" s="298"/>
      <c r="AG197" s="298">
        <f t="shared" si="175"/>
        <v>0</v>
      </c>
      <c r="AH197" s="298">
        <f t="shared" si="175"/>
        <v>0</v>
      </c>
      <c r="AI197" s="298">
        <f t="shared" si="175"/>
        <v>0</v>
      </c>
      <c r="AJ197" s="298">
        <f t="shared" si="175"/>
        <v>0</v>
      </c>
      <c r="AK197" s="298">
        <f t="shared" si="175"/>
        <v>0</v>
      </c>
      <c r="AL197" s="298">
        <f t="shared" si="175"/>
        <v>0</v>
      </c>
      <c r="AM197" s="298">
        <f t="shared" si="175"/>
        <v>0</v>
      </c>
      <c r="AN197" s="298">
        <f t="shared" si="175"/>
        <v>0</v>
      </c>
      <c r="AO197" s="298">
        <f t="shared" si="175"/>
        <v>0</v>
      </c>
      <c r="AP197" s="298"/>
    </row>
    <row r="198" spans="1:42" ht="13.2" x14ac:dyDescent="0.25">
      <c r="A198" s="295">
        <v>3211</v>
      </c>
      <c r="B198" s="287" t="s">
        <v>28</v>
      </c>
      <c r="C198" s="296">
        <f>SUM(D198:P198)</f>
        <v>0</v>
      </c>
      <c r="D198" s="296"/>
      <c r="E198" s="296"/>
      <c r="F198" s="296"/>
      <c r="G198" s="296"/>
      <c r="H198" s="296"/>
      <c r="I198" s="296"/>
      <c r="J198" s="296"/>
      <c r="K198" s="296"/>
      <c r="L198" s="296"/>
      <c r="M198" s="296"/>
      <c r="N198" s="296"/>
      <c r="O198" s="296"/>
      <c r="P198" s="296"/>
      <c r="Q198" s="296">
        <f>SUM(R198:AC198)</f>
        <v>0</v>
      </c>
      <c r="R198" s="296"/>
      <c r="S198" s="296"/>
      <c r="T198" s="296"/>
      <c r="U198" s="296"/>
      <c r="V198" s="296"/>
      <c r="W198" s="296"/>
      <c r="X198" s="296"/>
      <c r="Y198" s="296"/>
      <c r="Z198" s="296"/>
      <c r="AA198" s="296"/>
      <c r="AB198" s="296"/>
      <c r="AC198" s="296"/>
      <c r="AD198" s="296">
        <f>SUM(AE198:AP198)</f>
        <v>0</v>
      </c>
      <c r="AE198" s="296"/>
      <c r="AF198" s="296"/>
      <c r="AG198" s="296"/>
      <c r="AH198" s="296"/>
      <c r="AI198" s="296"/>
      <c r="AJ198" s="296"/>
      <c r="AK198" s="296"/>
      <c r="AL198" s="296"/>
      <c r="AM198" s="296"/>
      <c r="AN198" s="296"/>
      <c r="AO198" s="296"/>
      <c r="AP198" s="296"/>
    </row>
    <row r="199" spans="1:42" ht="26.4" x14ac:dyDescent="0.25">
      <c r="A199" s="295">
        <v>3212</v>
      </c>
      <c r="B199" s="287" t="s">
        <v>29</v>
      </c>
      <c r="C199" s="296">
        <f>SUM(D199:P199)</f>
        <v>0</v>
      </c>
      <c r="D199" s="296"/>
      <c r="E199" s="296"/>
      <c r="F199" s="296"/>
      <c r="G199" s="296"/>
      <c r="H199" s="296"/>
      <c r="I199" s="296"/>
      <c r="J199" s="296"/>
      <c r="K199" s="296"/>
      <c r="L199" s="296"/>
      <c r="M199" s="296"/>
      <c r="N199" s="296"/>
      <c r="O199" s="296"/>
      <c r="P199" s="296"/>
      <c r="Q199" s="296">
        <f>SUM(R199:AC199)</f>
        <v>0</v>
      </c>
      <c r="R199" s="296"/>
      <c r="S199" s="296"/>
      <c r="T199" s="296"/>
      <c r="U199" s="296"/>
      <c r="V199" s="296"/>
      <c r="W199" s="296"/>
      <c r="X199" s="296"/>
      <c r="Y199" s="296"/>
      <c r="Z199" s="296"/>
      <c r="AA199" s="296"/>
      <c r="AB199" s="296"/>
      <c r="AC199" s="296"/>
      <c r="AD199" s="296">
        <f>SUM(AE199:AP199)</f>
        <v>0</v>
      </c>
      <c r="AE199" s="296"/>
      <c r="AF199" s="296"/>
      <c r="AG199" s="296"/>
      <c r="AH199" s="296"/>
      <c r="AI199" s="296"/>
      <c r="AJ199" s="296"/>
      <c r="AK199" s="296"/>
      <c r="AL199" s="296"/>
      <c r="AM199" s="296"/>
      <c r="AN199" s="296"/>
      <c r="AO199" s="296"/>
      <c r="AP199" s="296"/>
    </row>
    <row r="200" spans="1:42" ht="13.2" x14ac:dyDescent="0.25">
      <c r="A200" s="295">
        <v>3213</v>
      </c>
      <c r="B200" s="287" t="s">
        <v>30</v>
      </c>
      <c r="C200" s="296">
        <f>SUM(D200:P200)</f>
        <v>0</v>
      </c>
      <c r="D200" s="296"/>
      <c r="E200" s="296"/>
      <c r="F200" s="296"/>
      <c r="G200" s="296"/>
      <c r="H200" s="296"/>
      <c r="I200" s="296"/>
      <c r="J200" s="296"/>
      <c r="K200" s="296"/>
      <c r="L200" s="296"/>
      <c r="M200" s="296"/>
      <c r="N200" s="296"/>
      <c r="O200" s="296"/>
      <c r="P200" s="296"/>
      <c r="Q200" s="296">
        <f>SUM(R200:AC200)</f>
        <v>0</v>
      </c>
      <c r="R200" s="296"/>
      <c r="S200" s="296"/>
      <c r="T200" s="296"/>
      <c r="U200" s="296"/>
      <c r="V200" s="296"/>
      <c r="W200" s="296"/>
      <c r="X200" s="296"/>
      <c r="Y200" s="296"/>
      <c r="Z200" s="296"/>
      <c r="AA200" s="296"/>
      <c r="AB200" s="296"/>
      <c r="AC200" s="296"/>
      <c r="AD200" s="296">
        <f>SUM(AE200:AP200)</f>
        <v>0</v>
      </c>
      <c r="AE200" s="296"/>
      <c r="AF200" s="296"/>
      <c r="AG200" s="296"/>
      <c r="AH200" s="296"/>
      <c r="AI200" s="296"/>
      <c r="AJ200" s="296"/>
      <c r="AK200" s="296"/>
      <c r="AL200" s="296"/>
      <c r="AM200" s="296"/>
      <c r="AN200" s="296"/>
      <c r="AO200" s="296"/>
      <c r="AP200" s="296"/>
    </row>
    <row r="201" spans="1:42" ht="26.4" x14ac:dyDescent="0.25">
      <c r="A201" s="295">
        <v>3214</v>
      </c>
      <c r="B201" s="287" t="s">
        <v>31</v>
      </c>
      <c r="C201" s="296">
        <f>SUM(D201:P201)</f>
        <v>0</v>
      </c>
      <c r="D201" s="296"/>
      <c r="E201" s="296"/>
      <c r="F201" s="296"/>
      <c r="G201" s="296"/>
      <c r="H201" s="296"/>
      <c r="I201" s="296"/>
      <c r="J201" s="296"/>
      <c r="K201" s="296"/>
      <c r="L201" s="296"/>
      <c r="M201" s="296"/>
      <c r="N201" s="296"/>
      <c r="O201" s="296"/>
      <c r="P201" s="296"/>
      <c r="Q201" s="296">
        <f>SUM(R201:AC201)</f>
        <v>0</v>
      </c>
      <c r="R201" s="296"/>
      <c r="S201" s="296"/>
      <c r="T201" s="296"/>
      <c r="U201" s="296"/>
      <c r="V201" s="296"/>
      <c r="W201" s="296"/>
      <c r="X201" s="296"/>
      <c r="Y201" s="296"/>
      <c r="Z201" s="296"/>
      <c r="AA201" s="296"/>
      <c r="AB201" s="296"/>
      <c r="AC201" s="296"/>
      <c r="AD201" s="296">
        <f>SUM(AE201:AP201)</f>
        <v>0</v>
      </c>
      <c r="AE201" s="296"/>
      <c r="AF201" s="296"/>
      <c r="AG201" s="296"/>
      <c r="AH201" s="296"/>
      <c r="AI201" s="296"/>
      <c r="AJ201" s="296"/>
      <c r="AK201" s="296"/>
      <c r="AL201" s="296"/>
      <c r="AM201" s="296"/>
      <c r="AN201" s="296"/>
      <c r="AO201" s="296"/>
      <c r="AP201" s="296"/>
    </row>
    <row r="202" spans="1:42" ht="13.2" x14ac:dyDescent="0.25">
      <c r="A202" s="286">
        <v>321</v>
      </c>
      <c r="B202" s="297"/>
      <c r="C202" s="298">
        <f>SUM(C198:C201)</f>
        <v>0</v>
      </c>
      <c r="D202" s="298">
        <f t="shared" ref="D202:O202" si="176">SUM(D198:D201)</f>
        <v>0</v>
      </c>
      <c r="E202" s="298"/>
      <c r="F202" s="298">
        <f t="shared" si="176"/>
        <v>0</v>
      </c>
      <c r="G202" s="298">
        <f t="shared" si="176"/>
        <v>0</v>
      </c>
      <c r="H202" s="298">
        <f t="shared" si="176"/>
        <v>0</v>
      </c>
      <c r="I202" s="298">
        <f t="shared" si="176"/>
        <v>0</v>
      </c>
      <c r="J202" s="298">
        <f t="shared" si="176"/>
        <v>0</v>
      </c>
      <c r="K202" s="298">
        <f t="shared" si="176"/>
        <v>0</v>
      </c>
      <c r="L202" s="298">
        <f t="shared" si="176"/>
        <v>0</v>
      </c>
      <c r="M202" s="298">
        <f t="shared" si="176"/>
        <v>0</v>
      </c>
      <c r="N202" s="298">
        <f t="shared" si="176"/>
        <v>0</v>
      </c>
      <c r="O202" s="298">
        <f t="shared" si="176"/>
        <v>0</v>
      </c>
      <c r="P202" s="298"/>
      <c r="Q202" s="298">
        <f>SUM(Q198:Q201)</f>
        <v>0</v>
      </c>
      <c r="R202" s="298">
        <f t="shared" ref="R202:AB202" si="177">SUM(R198:R201)</f>
        <v>0</v>
      </c>
      <c r="S202" s="298"/>
      <c r="T202" s="298">
        <f t="shared" si="177"/>
        <v>0</v>
      </c>
      <c r="U202" s="298">
        <f t="shared" si="177"/>
        <v>0</v>
      </c>
      <c r="V202" s="298">
        <f t="shared" si="177"/>
        <v>0</v>
      </c>
      <c r="W202" s="298">
        <f t="shared" si="177"/>
        <v>0</v>
      </c>
      <c r="X202" s="298">
        <f t="shared" si="177"/>
        <v>0</v>
      </c>
      <c r="Y202" s="298">
        <f t="shared" si="177"/>
        <v>0</v>
      </c>
      <c r="Z202" s="298">
        <f t="shared" si="177"/>
        <v>0</v>
      </c>
      <c r="AA202" s="298">
        <f t="shared" si="177"/>
        <v>0</v>
      </c>
      <c r="AB202" s="298">
        <f t="shared" si="177"/>
        <v>0</v>
      </c>
      <c r="AC202" s="298"/>
      <c r="AD202" s="298">
        <f>SUM(AD198:AD201)</f>
        <v>0</v>
      </c>
      <c r="AE202" s="298">
        <f t="shared" ref="AE202:AO202" si="178">SUM(AE198:AE201)</f>
        <v>0</v>
      </c>
      <c r="AF202" s="298"/>
      <c r="AG202" s="298">
        <f t="shared" si="178"/>
        <v>0</v>
      </c>
      <c r="AH202" s="298">
        <f t="shared" si="178"/>
        <v>0</v>
      </c>
      <c r="AI202" s="298">
        <f t="shared" si="178"/>
        <v>0</v>
      </c>
      <c r="AJ202" s="298">
        <f t="shared" si="178"/>
        <v>0</v>
      </c>
      <c r="AK202" s="298">
        <f t="shared" si="178"/>
        <v>0</v>
      </c>
      <c r="AL202" s="298">
        <f t="shared" si="178"/>
        <v>0</v>
      </c>
      <c r="AM202" s="298">
        <f t="shared" si="178"/>
        <v>0</v>
      </c>
      <c r="AN202" s="298">
        <f t="shared" si="178"/>
        <v>0</v>
      </c>
      <c r="AO202" s="298">
        <f t="shared" si="178"/>
        <v>0</v>
      </c>
      <c r="AP202" s="298"/>
    </row>
    <row r="203" spans="1:42" ht="13.2" x14ac:dyDescent="0.25">
      <c r="A203" s="295">
        <v>3223</v>
      </c>
      <c r="B203" s="287" t="s">
        <v>34</v>
      </c>
      <c r="C203" s="296">
        <f>SUM(D203:P203)</f>
        <v>0</v>
      </c>
      <c r="D203" s="296"/>
      <c r="E203" s="296"/>
      <c r="F203" s="296"/>
      <c r="G203" s="296"/>
      <c r="H203" s="296"/>
      <c r="I203" s="296"/>
      <c r="J203" s="296"/>
      <c r="K203" s="296"/>
      <c r="L203" s="296"/>
      <c r="M203" s="296"/>
      <c r="N203" s="296"/>
      <c r="O203" s="296"/>
      <c r="P203" s="296"/>
      <c r="Q203" s="296">
        <f>SUM(R203:AC203)</f>
        <v>0</v>
      </c>
      <c r="R203" s="296"/>
      <c r="S203" s="296"/>
      <c r="T203" s="296"/>
      <c r="U203" s="296"/>
      <c r="V203" s="296"/>
      <c r="W203" s="296"/>
      <c r="X203" s="296"/>
      <c r="Y203" s="296"/>
      <c r="Z203" s="296"/>
      <c r="AA203" s="296"/>
      <c r="AB203" s="296"/>
      <c r="AC203" s="296"/>
      <c r="AD203" s="296">
        <f>SUM(AE203:AP203)</f>
        <v>0</v>
      </c>
      <c r="AE203" s="296"/>
      <c r="AF203" s="296"/>
      <c r="AG203" s="296"/>
      <c r="AH203" s="296"/>
      <c r="AI203" s="296"/>
      <c r="AJ203" s="296"/>
      <c r="AK203" s="296"/>
      <c r="AL203" s="296"/>
      <c r="AM203" s="296"/>
      <c r="AN203" s="296"/>
      <c r="AO203" s="296"/>
      <c r="AP203" s="296"/>
    </row>
    <row r="204" spans="1:42" ht="13.2" x14ac:dyDescent="0.25">
      <c r="A204" s="286">
        <v>322</v>
      </c>
      <c r="B204" s="297"/>
      <c r="C204" s="298">
        <f>SUM(C203)</f>
        <v>0</v>
      </c>
      <c r="D204" s="298">
        <f t="shared" ref="D204:O204" si="179">SUM(D203)</f>
        <v>0</v>
      </c>
      <c r="E204" s="298"/>
      <c r="F204" s="298">
        <f t="shared" si="179"/>
        <v>0</v>
      </c>
      <c r="G204" s="298">
        <f t="shared" si="179"/>
        <v>0</v>
      </c>
      <c r="H204" s="298">
        <f t="shared" si="179"/>
        <v>0</v>
      </c>
      <c r="I204" s="298">
        <f t="shared" si="179"/>
        <v>0</v>
      </c>
      <c r="J204" s="298">
        <f t="shared" si="179"/>
        <v>0</v>
      </c>
      <c r="K204" s="298">
        <f t="shared" si="179"/>
        <v>0</v>
      </c>
      <c r="L204" s="298">
        <f t="shared" si="179"/>
        <v>0</v>
      </c>
      <c r="M204" s="298">
        <f t="shared" si="179"/>
        <v>0</v>
      </c>
      <c r="N204" s="298">
        <f t="shared" si="179"/>
        <v>0</v>
      </c>
      <c r="O204" s="298">
        <f t="shared" si="179"/>
        <v>0</v>
      </c>
      <c r="P204" s="298"/>
      <c r="Q204" s="298">
        <f>SUM(Q203)</f>
        <v>0</v>
      </c>
      <c r="R204" s="298">
        <f t="shared" ref="R204:AB204" si="180">SUM(R203)</f>
        <v>0</v>
      </c>
      <c r="S204" s="298"/>
      <c r="T204" s="298">
        <f t="shared" si="180"/>
        <v>0</v>
      </c>
      <c r="U204" s="298">
        <f t="shared" si="180"/>
        <v>0</v>
      </c>
      <c r="V204" s="298">
        <f t="shared" si="180"/>
        <v>0</v>
      </c>
      <c r="W204" s="298">
        <f t="shared" si="180"/>
        <v>0</v>
      </c>
      <c r="X204" s="298">
        <f t="shared" si="180"/>
        <v>0</v>
      </c>
      <c r="Y204" s="298">
        <f t="shared" si="180"/>
        <v>0</v>
      </c>
      <c r="Z204" s="298">
        <f t="shared" si="180"/>
        <v>0</v>
      </c>
      <c r="AA204" s="298">
        <f t="shared" si="180"/>
        <v>0</v>
      </c>
      <c r="AB204" s="298">
        <f t="shared" si="180"/>
        <v>0</v>
      </c>
      <c r="AC204" s="298"/>
      <c r="AD204" s="298">
        <f>SUM(AD203)</f>
        <v>0</v>
      </c>
      <c r="AE204" s="298">
        <f t="shared" ref="AE204:AO204" si="181">SUM(AE203)</f>
        <v>0</v>
      </c>
      <c r="AF204" s="298"/>
      <c r="AG204" s="298">
        <f t="shared" si="181"/>
        <v>0</v>
      </c>
      <c r="AH204" s="298">
        <f t="shared" si="181"/>
        <v>0</v>
      </c>
      <c r="AI204" s="298">
        <f t="shared" si="181"/>
        <v>0</v>
      </c>
      <c r="AJ204" s="298">
        <f t="shared" si="181"/>
        <v>0</v>
      </c>
      <c r="AK204" s="298">
        <f t="shared" si="181"/>
        <v>0</v>
      </c>
      <c r="AL204" s="298">
        <f t="shared" si="181"/>
        <v>0</v>
      </c>
      <c r="AM204" s="298">
        <f t="shared" si="181"/>
        <v>0</v>
      </c>
      <c r="AN204" s="298">
        <f t="shared" si="181"/>
        <v>0</v>
      </c>
      <c r="AO204" s="298">
        <f t="shared" si="181"/>
        <v>0</v>
      </c>
      <c r="AP204" s="298"/>
    </row>
    <row r="205" spans="1:42" ht="26.4" x14ac:dyDescent="0.25">
      <c r="A205" s="414" t="s">
        <v>19</v>
      </c>
      <c r="B205" s="290" t="s">
        <v>73</v>
      </c>
      <c r="C205" s="311">
        <f>C206+C233</f>
        <v>2702342.98</v>
      </c>
      <c r="D205" s="311">
        <f>D206+D233</f>
        <v>0</v>
      </c>
      <c r="E205" s="311"/>
      <c r="F205" s="311">
        <f t="shared" ref="F205:P205" si="182">F206+F233</f>
        <v>2074760</v>
      </c>
      <c r="G205" s="311">
        <f t="shared" si="182"/>
        <v>0</v>
      </c>
      <c r="H205" s="311">
        <f t="shared" si="182"/>
        <v>0</v>
      </c>
      <c r="I205" s="311">
        <f t="shared" si="182"/>
        <v>434000</v>
      </c>
      <c r="J205" s="311">
        <f t="shared" si="182"/>
        <v>38582.980000000003</v>
      </c>
      <c r="K205" s="311">
        <f t="shared" si="182"/>
        <v>0</v>
      </c>
      <c r="L205" s="311">
        <f t="shared" si="182"/>
        <v>0</v>
      </c>
      <c r="M205" s="311">
        <f t="shared" si="182"/>
        <v>0</v>
      </c>
      <c r="N205" s="311">
        <f t="shared" si="182"/>
        <v>155000</v>
      </c>
      <c r="O205" s="311">
        <f t="shared" si="182"/>
        <v>0</v>
      </c>
      <c r="P205" s="311">
        <f t="shared" si="182"/>
        <v>0</v>
      </c>
      <c r="Q205" s="311">
        <f>Q206+Q233</f>
        <v>4115000</v>
      </c>
      <c r="R205" s="311">
        <f>R206+R233</f>
        <v>0</v>
      </c>
      <c r="S205" s="311"/>
      <c r="T205" s="311">
        <f t="shared" ref="T205:AC205" si="183">T206+T233</f>
        <v>4000000</v>
      </c>
      <c r="U205" s="311">
        <f t="shared" si="183"/>
        <v>0</v>
      </c>
      <c r="V205" s="311">
        <f t="shared" si="183"/>
        <v>0</v>
      </c>
      <c r="W205" s="311">
        <f t="shared" si="183"/>
        <v>0</v>
      </c>
      <c r="X205" s="311">
        <f t="shared" si="183"/>
        <v>0</v>
      </c>
      <c r="Y205" s="311">
        <f t="shared" si="183"/>
        <v>0</v>
      </c>
      <c r="Z205" s="311">
        <f t="shared" si="183"/>
        <v>0</v>
      </c>
      <c r="AA205" s="311">
        <f t="shared" si="183"/>
        <v>115000</v>
      </c>
      <c r="AB205" s="311">
        <f t="shared" si="183"/>
        <v>0</v>
      </c>
      <c r="AC205" s="311">
        <f t="shared" si="183"/>
        <v>0</v>
      </c>
      <c r="AD205" s="311">
        <f>AD206+AD233</f>
        <v>4115000</v>
      </c>
      <c r="AE205" s="311">
        <f>AE206+AE233</f>
        <v>0</v>
      </c>
      <c r="AF205" s="311"/>
      <c r="AG205" s="311">
        <f t="shared" ref="AG205:AP205" si="184">AG206+AG233</f>
        <v>4000000</v>
      </c>
      <c r="AH205" s="311">
        <f t="shared" si="184"/>
        <v>0</v>
      </c>
      <c r="AI205" s="311">
        <f t="shared" si="184"/>
        <v>0</v>
      </c>
      <c r="AJ205" s="311">
        <f t="shared" si="184"/>
        <v>0</v>
      </c>
      <c r="AK205" s="311">
        <f t="shared" si="184"/>
        <v>0</v>
      </c>
      <c r="AL205" s="311">
        <f t="shared" si="184"/>
        <v>0</v>
      </c>
      <c r="AM205" s="311">
        <f t="shared" si="184"/>
        <v>0</v>
      </c>
      <c r="AN205" s="311">
        <f t="shared" si="184"/>
        <v>115000</v>
      </c>
      <c r="AO205" s="311">
        <f t="shared" si="184"/>
        <v>0</v>
      </c>
      <c r="AP205" s="311">
        <f t="shared" si="184"/>
        <v>0</v>
      </c>
    </row>
    <row r="206" spans="1:42" ht="13.2" x14ac:dyDescent="0.25">
      <c r="A206" s="292" t="s">
        <v>74</v>
      </c>
      <c r="B206" s="293" t="s">
        <v>87</v>
      </c>
      <c r="C206" s="294">
        <f t="shared" ref="C206:AP206" si="185">C210+C213+C216+C223+C225+C228+C232</f>
        <v>1682342.98</v>
      </c>
      <c r="D206" s="294">
        <f t="shared" si="185"/>
        <v>0</v>
      </c>
      <c r="E206" s="294"/>
      <c r="F206" s="294">
        <f t="shared" si="185"/>
        <v>1054760</v>
      </c>
      <c r="G206" s="294">
        <f t="shared" si="185"/>
        <v>0</v>
      </c>
      <c r="H206" s="294">
        <f t="shared" si="185"/>
        <v>0</v>
      </c>
      <c r="I206" s="294">
        <f t="shared" si="185"/>
        <v>434000</v>
      </c>
      <c r="J206" s="294">
        <f t="shared" si="185"/>
        <v>38582.980000000003</v>
      </c>
      <c r="K206" s="294">
        <f t="shared" si="185"/>
        <v>0</v>
      </c>
      <c r="L206" s="294">
        <f t="shared" si="185"/>
        <v>0</v>
      </c>
      <c r="M206" s="294">
        <f t="shared" si="185"/>
        <v>0</v>
      </c>
      <c r="N206" s="294">
        <f t="shared" si="185"/>
        <v>155000</v>
      </c>
      <c r="O206" s="294">
        <f t="shared" si="185"/>
        <v>0</v>
      </c>
      <c r="P206" s="294">
        <f t="shared" si="185"/>
        <v>0</v>
      </c>
      <c r="Q206" s="294">
        <f t="shared" si="185"/>
        <v>2075000</v>
      </c>
      <c r="R206" s="294">
        <f t="shared" si="185"/>
        <v>0</v>
      </c>
      <c r="S206" s="294"/>
      <c r="T206" s="294">
        <f t="shared" si="185"/>
        <v>1960000</v>
      </c>
      <c r="U206" s="294">
        <f t="shared" si="185"/>
        <v>0</v>
      </c>
      <c r="V206" s="294">
        <f t="shared" si="185"/>
        <v>0</v>
      </c>
      <c r="W206" s="294">
        <f t="shared" si="185"/>
        <v>0</v>
      </c>
      <c r="X206" s="294">
        <f t="shared" si="185"/>
        <v>0</v>
      </c>
      <c r="Y206" s="294">
        <f t="shared" si="185"/>
        <v>0</v>
      </c>
      <c r="Z206" s="294">
        <f t="shared" si="185"/>
        <v>0</v>
      </c>
      <c r="AA206" s="294">
        <f t="shared" si="185"/>
        <v>115000</v>
      </c>
      <c r="AB206" s="294">
        <f t="shared" si="185"/>
        <v>0</v>
      </c>
      <c r="AC206" s="294">
        <f t="shared" si="185"/>
        <v>0</v>
      </c>
      <c r="AD206" s="294">
        <f t="shared" si="185"/>
        <v>2155000</v>
      </c>
      <c r="AE206" s="294">
        <f t="shared" si="185"/>
        <v>0</v>
      </c>
      <c r="AF206" s="294"/>
      <c r="AG206" s="294">
        <f t="shared" si="185"/>
        <v>2040000</v>
      </c>
      <c r="AH206" s="294">
        <f t="shared" si="185"/>
        <v>0</v>
      </c>
      <c r="AI206" s="294">
        <f t="shared" si="185"/>
        <v>0</v>
      </c>
      <c r="AJ206" s="294">
        <f t="shared" si="185"/>
        <v>0</v>
      </c>
      <c r="AK206" s="294">
        <f t="shared" si="185"/>
        <v>0</v>
      </c>
      <c r="AL206" s="294">
        <f t="shared" si="185"/>
        <v>0</v>
      </c>
      <c r="AM206" s="294">
        <f t="shared" si="185"/>
        <v>0</v>
      </c>
      <c r="AN206" s="294">
        <f t="shared" si="185"/>
        <v>115000</v>
      </c>
      <c r="AO206" s="294">
        <f t="shared" si="185"/>
        <v>0</v>
      </c>
      <c r="AP206" s="294">
        <f t="shared" si="185"/>
        <v>0</v>
      </c>
    </row>
    <row r="207" spans="1:42" ht="26.4" x14ac:dyDescent="0.25">
      <c r="A207" s="385">
        <v>3224</v>
      </c>
      <c r="B207" s="390" t="s">
        <v>35</v>
      </c>
      <c r="C207" s="378">
        <f t="shared" ref="C207:C212" si="186">SUM(D207:P207)</f>
        <v>180000</v>
      </c>
      <c r="D207" s="378"/>
      <c r="E207" s="378"/>
      <c r="F207" s="378">
        <v>124000</v>
      </c>
      <c r="G207" s="378"/>
      <c r="H207" s="378"/>
      <c r="I207" s="387">
        <v>56000</v>
      </c>
      <c r="J207" s="387"/>
      <c r="K207" s="387"/>
      <c r="L207" s="387"/>
      <c r="M207" s="387"/>
      <c r="N207" s="296"/>
      <c r="O207" s="296"/>
      <c r="P207" s="296"/>
      <c r="Q207" s="296">
        <f t="shared" ref="Q207:Q212" si="187">SUM(R207:AC207)</f>
        <v>130000</v>
      </c>
      <c r="R207" s="296"/>
      <c r="S207" s="296"/>
      <c r="T207" s="296">
        <v>130000</v>
      </c>
      <c r="U207" s="296"/>
      <c r="V207" s="296"/>
      <c r="W207" s="296"/>
      <c r="X207" s="296"/>
      <c r="Y207" s="296"/>
      <c r="Z207" s="296"/>
      <c r="AA207" s="296"/>
      <c r="AB207" s="296"/>
      <c r="AC207" s="296"/>
      <c r="AD207" s="296">
        <f t="shared" ref="AD207:AD212" si="188">SUM(AE207:AP207)</f>
        <v>130000</v>
      </c>
      <c r="AE207" s="296"/>
      <c r="AF207" s="296"/>
      <c r="AG207" s="296">
        <v>130000</v>
      </c>
      <c r="AH207" s="296"/>
      <c r="AI207" s="296"/>
      <c r="AJ207" s="296"/>
      <c r="AK207" s="296"/>
      <c r="AL207" s="296"/>
      <c r="AM207" s="296"/>
      <c r="AN207" s="296"/>
      <c r="AO207" s="296"/>
      <c r="AP207" s="296"/>
    </row>
    <row r="208" spans="1:42" ht="13.2" x14ac:dyDescent="0.25">
      <c r="A208" s="377">
        <v>3225</v>
      </c>
      <c r="B208" s="382" t="s">
        <v>402</v>
      </c>
      <c r="C208" s="296">
        <f t="shared" si="186"/>
        <v>125000</v>
      </c>
      <c r="D208" s="296"/>
      <c r="E208" s="296"/>
      <c r="F208" s="296">
        <v>125000</v>
      </c>
      <c r="G208" s="296"/>
      <c r="H208" s="296"/>
      <c r="I208" s="387"/>
      <c r="J208" s="387"/>
      <c r="K208" s="387"/>
      <c r="L208" s="387"/>
      <c r="M208" s="387"/>
      <c r="N208" s="296"/>
      <c r="O208" s="296"/>
      <c r="P208" s="296"/>
      <c r="Q208" s="296">
        <f t="shared" si="187"/>
        <v>150000</v>
      </c>
      <c r="R208" s="296"/>
      <c r="S208" s="296"/>
      <c r="T208" s="296">
        <v>150000</v>
      </c>
      <c r="U208" s="296"/>
      <c r="V208" s="296"/>
      <c r="W208" s="296"/>
      <c r="X208" s="296"/>
      <c r="Y208" s="296"/>
      <c r="Z208" s="296"/>
      <c r="AA208" s="296"/>
      <c r="AB208" s="296"/>
      <c r="AC208" s="296"/>
      <c r="AD208" s="296">
        <f t="shared" si="188"/>
        <v>150000</v>
      </c>
      <c r="AE208" s="296"/>
      <c r="AF208" s="296"/>
      <c r="AG208" s="296">
        <v>150000</v>
      </c>
      <c r="AH208" s="296"/>
      <c r="AI208" s="296"/>
      <c r="AJ208" s="296"/>
      <c r="AK208" s="296"/>
      <c r="AL208" s="296"/>
      <c r="AM208" s="296"/>
      <c r="AN208" s="296"/>
      <c r="AO208" s="296"/>
      <c r="AP208" s="296"/>
    </row>
    <row r="209" spans="1:42" ht="13.2" x14ac:dyDescent="0.25">
      <c r="A209" s="377">
        <v>3227</v>
      </c>
      <c r="B209" s="382" t="s">
        <v>395</v>
      </c>
      <c r="C209" s="296">
        <f t="shared" si="186"/>
        <v>100000</v>
      </c>
      <c r="D209" s="296"/>
      <c r="E209" s="296"/>
      <c r="F209" s="296">
        <v>100000</v>
      </c>
      <c r="G209" s="296"/>
      <c r="H209" s="296"/>
      <c r="I209" s="445"/>
      <c r="J209" s="387"/>
      <c r="K209" s="387"/>
      <c r="L209" s="387"/>
      <c r="M209" s="387"/>
      <c r="N209" s="296"/>
      <c r="O209" s="296"/>
      <c r="P209" s="296"/>
      <c r="Q209" s="296">
        <f t="shared" si="187"/>
        <v>190000</v>
      </c>
      <c r="R209" s="296"/>
      <c r="S209" s="296"/>
      <c r="T209" s="296">
        <v>190000</v>
      </c>
      <c r="U209" s="296"/>
      <c r="V209" s="296"/>
      <c r="W209" s="296"/>
      <c r="X209" s="296"/>
      <c r="Y209" s="296"/>
      <c r="Z209" s="296"/>
      <c r="AA209" s="296"/>
      <c r="AB209" s="296"/>
      <c r="AC209" s="296"/>
      <c r="AD209" s="296">
        <f t="shared" si="188"/>
        <v>190000</v>
      </c>
      <c r="AE209" s="296"/>
      <c r="AF209" s="296"/>
      <c r="AG209" s="296">
        <v>190000</v>
      </c>
      <c r="AH209" s="296"/>
      <c r="AI209" s="296"/>
      <c r="AJ209" s="296"/>
      <c r="AK209" s="296"/>
      <c r="AL209" s="296"/>
      <c r="AM209" s="296"/>
      <c r="AN209" s="296"/>
      <c r="AO209" s="296"/>
      <c r="AP209" s="296"/>
    </row>
    <row r="210" spans="1:42" s="312" customFormat="1" ht="13.2" x14ac:dyDescent="0.25">
      <c r="A210" s="383">
        <v>322</v>
      </c>
      <c r="B210" s="384"/>
      <c r="C210" s="298">
        <f t="shared" si="186"/>
        <v>405000</v>
      </c>
      <c r="D210" s="298">
        <f t="shared" ref="D210:O210" si="189">SUM(D209)</f>
        <v>0</v>
      </c>
      <c r="E210" s="298"/>
      <c r="F210" s="298">
        <f>SUM(F207:F209)</f>
        <v>349000</v>
      </c>
      <c r="G210" s="298">
        <f t="shared" si="189"/>
        <v>0</v>
      </c>
      <c r="H210" s="298">
        <f t="shared" si="189"/>
        <v>0</v>
      </c>
      <c r="I210" s="388">
        <f>SUM(I207:I209)</f>
        <v>56000</v>
      </c>
      <c r="J210" s="388">
        <f>SUM(J207:J209)</f>
        <v>0</v>
      </c>
      <c r="K210" s="388">
        <f t="shared" si="189"/>
        <v>0</v>
      </c>
      <c r="L210" s="388">
        <f t="shared" si="189"/>
        <v>0</v>
      </c>
      <c r="M210" s="388">
        <f>SUM(M207:M209)</f>
        <v>0</v>
      </c>
      <c r="N210" s="298">
        <f t="shared" si="189"/>
        <v>0</v>
      </c>
      <c r="O210" s="298">
        <f t="shared" si="189"/>
        <v>0</v>
      </c>
      <c r="P210" s="298">
        <f t="shared" ref="P210" si="190">SUM(P207:P209)</f>
        <v>0</v>
      </c>
      <c r="Q210" s="298">
        <f t="shared" si="187"/>
        <v>470000</v>
      </c>
      <c r="R210" s="298">
        <f t="shared" ref="R210" si="191">SUM(R209)</f>
        <v>0</v>
      </c>
      <c r="S210" s="298"/>
      <c r="T210" s="298">
        <f>SUM(T207:T209)</f>
        <v>470000</v>
      </c>
      <c r="U210" s="298">
        <f t="shared" ref="U210:Z210" si="192">SUM(U209)</f>
        <v>0</v>
      </c>
      <c r="V210" s="298">
        <f t="shared" si="192"/>
        <v>0</v>
      </c>
      <c r="W210" s="298">
        <f t="shared" si="192"/>
        <v>0</v>
      </c>
      <c r="X210" s="298">
        <f t="shared" si="192"/>
        <v>0</v>
      </c>
      <c r="Y210" s="298">
        <f t="shared" si="192"/>
        <v>0</v>
      </c>
      <c r="Z210" s="298">
        <f t="shared" si="192"/>
        <v>0</v>
      </c>
      <c r="AA210" s="298">
        <f>SUM(AA207:AA209)</f>
        <v>0</v>
      </c>
      <c r="AB210" s="298">
        <f t="shared" ref="AB210" si="193">SUM(AB209)</f>
        <v>0</v>
      </c>
      <c r="AC210" s="298">
        <f t="shared" ref="AC210" si="194">SUM(AC207:AC209)</f>
        <v>0</v>
      </c>
      <c r="AD210" s="298">
        <f t="shared" si="188"/>
        <v>470000</v>
      </c>
      <c r="AE210" s="298">
        <f t="shared" ref="AE210" si="195">SUM(AE209)</f>
        <v>0</v>
      </c>
      <c r="AF210" s="298"/>
      <c r="AG210" s="298">
        <f>SUM(AG207:AG209)</f>
        <v>470000</v>
      </c>
      <c r="AH210" s="298">
        <f t="shared" ref="AH210:AN210" si="196">SUM(AH209)</f>
        <v>0</v>
      </c>
      <c r="AI210" s="298">
        <f t="shared" si="196"/>
        <v>0</v>
      </c>
      <c r="AJ210" s="298">
        <f t="shared" si="196"/>
        <v>0</v>
      </c>
      <c r="AK210" s="298">
        <f t="shared" si="196"/>
        <v>0</v>
      </c>
      <c r="AL210" s="298">
        <f t="shared" si="196"/>
        <v>0</v>
      </c>
      <c r="AM210" s="298">
        <f t="shared" si="196"/>
        <v>0</v>
      </c>
      <c r="AN210" s="298">
        <f t="shared" si="196"/>
        <v>0</v>
      </c>
      <c r="AO210" s="298">
        <f t="shared" ref="AO210" si="197">SUM(AO209)</f>
        <v>0</v>
      </c>
      <c r="AP210" s="298">
        <f t="shared" ref="AP210" si="198">SUM(AP207:AP209)</f>
        <v>0</v>
      </c>
    </row>
    <row r="211" spans="1:42" s="312" customFormat="1" ht="26.4" x14ac:dyDescent="0.25">
      <c r="A211" s="377">
        <v>3232</v>
      </c>
      <c r="B211" s="382" t="s">
        <v>75</v>
      </c>
      <c r="C211" s="296">
        <f t="shared" si="186"/>
        <v>841342.98</v>
      </c>
      <c r="D211" s="296"/>
      <c r="E211" s="296"/>
      <c r="F211" s="296">
        <v>467760</v>
      </c>
      <c r="G211" s="296"/>
      <c r="H211" s="296"/>
      <c r="I211" s="387">
        <v>180000</v>
      </c>
      <c r="J211" s="387">
        <v>38582.980000000003</v>
      </c>
      <c r="K211" s="387"/>
      <c r="L211" s="387"/>
      <c r="M211" s="387"/>
      <c r="N211" s="387">
        <v>155000</v>
      </c>
      <c r="O211" s="296"/>
      <c r="P211" s="296"/>
      <c r="Q211" s="296">
        <f t="shared" si="187"/>
        <v>625000</v>
      </c>
      <c r="R211" s="296"/>
      <c r="S211" s="296"/>
      <c r="T211" s="296">
        <v>510000</v>
      </c>
      <c r="U211" s="296"/>
      <c r="V211" s="296"/>
      <c r="W211" s="296"/>
      <c r="X211" s="296"/>
      <c r="Y211" s="296"/>
      <c r="Z211" s="296"/>
      <c r="AA211" s="296">
        <v>115000</v>
      </c>
      <c r="AB211" s="296"/>
      <c r="AC211" s="296"/>
      <c r="AD211" s="296">
        <f t="shared" si="188"/>
        <v>665000</v>
      </c>
      <c r="AE211" s="296"/>
      <c r="AF211" s="296"/>
      <c r="AG211" s="296">
        <v>550000</v>
      </c>
      <c r="AH211" s="296"/>
      <c r="AI211" s="296"/>
      <c r="AJ211" s="296"/>
      <c r="AK211" s="296"/>
      <c r="AL211" s="296"/>
      <c r="AM211" s="296"/>
      <c r="AN211" s="296">
        <v>115000</v>
      </c>
      <c r="AO211" s="296"/>
      <c r="AP211" s="296"/>
    </row>
    <row r="212" spans="1:42" ht="15" customHeight="1" x14ac:dyDescent="0.25">
      <c r="A212" s="385">
        <v>3238</v>
      </c>
      <c r="B212" s="390" t="s">
        <v>45</v>
      </c>
      <c r="C212" s="296">
        <f t="shared" si="186"/>
        <v>240000</v>
      </c>
      <c r="D212" s="296"/>
      <c r="E212" s="296"/>
      <c r="F212" s="296">
        <v>180000</v>
      </c>
      <c r="G212" s="296"/>
      <c r="H212" s="296"/>
      <c r="I212" s="387">
        <v>60000</v>
      </c>
      <c r="J212" s="387"/>
      <c r="K212" s="387"/>
      <c r="L212" s="387"/>
      <c r="M212" s="387"/>
      <c r="N212" s="296"/>
      <c r="O212" s="296"/>
      <c r="P212" s="296"/>
      <c r="Q212" s="296">
        <f t="shared" si="187"/>
        <v>200000</v>
      </c>
      <c r="R212" s="296"/>
      <c r="S212" s="296"/>
      <c r="T212" s="296">
        <v>200000</v>
      </c>
      <c r="U212" s="296"/>
      <c r="V212" s="296"/>
      <c r="W212" s="296"/>
      <c r="X212" s="296"/>
      <c r="Y212" s="296"/>
      <c r="Z212" s="296"/>
      <c r="AA212" s="296"/>
      <c r="AB212" s="296"/>
      <c r="AC212" s="296"/>
      <c r="AD212" s="296">
        <f t="shared" si="188"/>
        <v>200000</v>
      </c>
      <c r="AE212" s="296"/>
      <c r="AF212" s="296"/>
      <c r="AG212" s="296">
        <v>200000</v>
      </c>
      <c r="AH212" s="296"/>
      <c r="AI212" s="296"/>
      <c r="AJ212" s="296"/>
      <c r="AK212" s="296"/>
      <c r="AL212" s="296"/>
      <c r="AM212" s="296"/>
      <c r="AN212" s="296"/>
      <c r="AO212" s="296"/>
      <c r="AP212" s="296"/>
    </row>
    <row r="213" spans="1:42" s="312" customFormat="1" ht="15" customHeight="1" x14ac:dyDescent="0.25">
      <c r="A213" s="383">
        <v>323</v>
      </c>
      <c r="B213" s="384"/>
      <c r="C213" s="298">
        <f>SUM(C211:C212)</f>
        <v>1081342.98</v>
      </c>
      <c r="D213" s="298">
        <f t="shared" ref="D213:K213" si="199">SUM(D212)</f>
        <v>0</v>
      </c>
      <c r="E213" s="298"/>
      <c r="F213" s="298">
        <f>SUM(F211:F212)</f>
        <v>647760</v>
      </c>
      <c r="G213" s="298">
        <f t="shared" si="199"/>
        <v>0</v>
      </c>
      <c r="H213" s="298">
        <f t="shared" si="199"/>
        <v>0</v>
      </c>
      <c r="I213" s="388">
        <f>SUM(I211:I212)</f>
        <v>240000</v>
      </c>
      <c r="J213" s="388">
        <f>SUM(J211:J212)</f>
        <v>38582.980000000003</v>
      </c>
      <c r="K213" s="388">
        <f t="shared" si="199"/>
        <v>0</v>
      </c>
      <c r="L213" s="388">
        <f>SUM(L211:L212)</f>
        <v>0</v>
      </c>
      <c r="M213" s="388">
        <f>SUM(M211:M212)</f>
        <v>0</v>
      </c>
      <c r="N213" s="298">
        <f>SUM(N211:N212)</f>
        <v>155000</v>
      </c>
      <c r="O213" s="298">
        <f t="shared" ref="O213" si="200">SUM(O212)</f>
        <v>0</v>
      </c>
      <c r="P213" s="298">
        <f t="shared" ref="P213" si="201">SUM(P212)</f>
        <v>0</v>
      </c>
      <c r="Q213" s="298">
        <f>SUM(Q211:Q212)</f>
        <v>825000</v>
      </c>
      <c r="R213" s="298">
        <f t="shared" ref="R213" si="202">SUM(R212)</f>
        <v>0</v>
      </c>
      <c r="S213" s="298"/>
      <c r="T213" s="298">
        <f>SUM(T211:T212)</f>
        <v>710000</v>
      </c>
      <c r="U213" s="298">
        <f t="shared" ref="U213:Z213" si="203">SUM(U212)</f>
        <v>0</v>
      </c>
      <c r="V213" s="298">
        <f t="shared" si="203"/>
        <v>0</v>
      </c>
      <c r="W213" s="298">
        <f t="shared" si="203"/>
        <v>0</v>
      </c>
      <c r="X213" s="298">
        <f t="shared" si="203"/>
        <v>0</v>
      </c>
      <c r="Y213" s="298">
        <f t="shared" si="203"/>
        <v>0</v>
      </c>
      <c r="Z213" s="298">
        <f t="shared" si="203"/>
        <v>0</v>
      </c>
      <c r="AA213" s="298">
        <f>SUM(AA211:AA212)</f>
        <v>115000</v>
      </c>
      <c r="AB213" s="298">
        <f t="shared" ref="AB213" si="204">SUM(AB212)</f>
        <v>0</v>
      </c>
      <c r="AC213" s="298">
        <f t="shared" ref="AC213" si="205">SUM(AC212)</f>
        <v>0</v>
      </c>
      <c r="AD213" s="298">
        <f>SUM(AD211:AD212)</f>
        <v>865000</v>
      </c>
      <c r="AE213" s="298">
        <f t="shared" ref="AE213" si="206">SUM(AE212)</f>
        <v>0</v>
      </c>
      <c r="AF213" s="298"/>
      <c r="AG213" s="298">
        <f>SUM(AG211:AG212)</f>
        <v>750000</v>
      </c>
      <c r="AH213" s="298">
        <f t="shared" ref="AH213:AM213" si="207">SUM(AH212)</f>
        <v>0</v>
      </c>
      <c r="AI213" s="298">
        <f t="shared" si="207"/>
        <v>0</v>
      </c>
      <c r="AJ213" s="298">
        <f t="shared" si="207"/>
        <v>0</v>
      </c>
      <c r="AK213" s="298">
        <f t="shared" si="207"/>
        <v>0</v>
      </c>
      <c r="AL213" s="298">
        <f t="shared" si="207"/>
        <v>0</v>
      </c>
      <c r="AM213" s="298">
        <f t="shared" si="207"/>
        <v>0</v>
      </c>
      <c r="AN213" s="298">
        <f>SUM(AN211:AN212)</f>
        <v>115000</v>
      </c>
      <c r="AO213" s="298">
        <f t="shared" ref="AO213:AP213" si="208">SUM(AO212)</f>
        <v>0</v>
      </c>
      <c r="AP213" s="298">
        <f t="shared" si="208"/>
        <v>0</v>
      </c>
    </row>
    <row r="214" spans="1:42" s="312" customFormat="1" ht="15" customHeight="1" x14ac:dyDescent="0.25">
      <c r="A214" s="385">
        <v>4123</v>
      </c>
      <c r="B214" s="390" t="s">
        <v>76</v>
      </c>
      <c r="C214" s="296">
        <f>SUM(D214:P214)</f>
        <v>0</v>
      </c>
      <c r="D214" s="298"/>
      <c r="E214" s="298"/>
      <c r="F214" s="298"/>
      <c r="G214" s="298"/>
      <c r="H214" s="298"/>
      <c r="I214" s="388">
        <v>0</v>
      </c>
      <c r="J214" s="388"/>
      <c r="K214" s="388"/>
      <c r="L214" s="388"/>
      <c r="M214" s="388"/>
      <c r="N214" s="298"/>
      <c r="O214" s="298"/>
      <c r="P214" s="298"/>
      <c r="Q214" s="296">
        <f>SUM(R214:AC214)</f>
        <v>0</v>
      </c>
      <c r="R214" s="298"/>
      <c r="S214" s="298"/>
      <c r="T214" s="298"/>
      <c r="U214" s="298"/>
      <c r="V214" s="298"/>
      <c r="W214" s="298"/>
      <c r="X214" s="298"/>
      <c r="Y214" s="298"/>
      <c r="Z214" s="298"/>
      <c r="AA214" s="298"/>
      <c r="AB214" s="298"/>
      <c r="AC214" s="298"/>
      <c r="AD214" s="296">
        <f>SUM(AE214:AP214)</f>
        <v>0</v>
      </c>
      <c r="AE214" s="298"/>
      <c r="AF214" s="298"/>
      <c r="AG214" s="298"/>
      <c r="AH214" s="298"/>
      <c r="AI214" s="298"/>
      <c r="AJ214" s="298"/>
      <c r="AK214" s="298"/>
      <c r="AL214" s="298"/>
      <c r="AM214" s="298"/>
      <c r="AN214" s="298"/>
      <c r="AO214" s="298"/>
      <c r="AP214" s="298"/>
    </row>
    <row r="215" spans="1:42" ht="13.2" x14ac:dyDescent="0.25">
      <c r="A215" s="377">
        <v>4124</v>
      </c>
      <c r="B215" s="382" t="s">
        <v>394</v>
      </c>
      <c r="C215" s="296">
        <f>SUM(D215:P215)</f>
        <v>0</v>
      </c>
      <c r="D215" s="296"/>
      <c r="E215" s="296"/>
      <c r="F215" s="296"/>
      <c r="G215" s="296"/>
      <c r="H215" s="296"/>
      <c r="I215" s="387"/>
      <c r="J215" s="387"/>
      <c r="K215" s="387"/>
      <c r="L215" s="387"/>
      <c r="M215" s="387"/>
      <c r="N215" s="296"/>
      <c r="O215" s="296"/>
      <c r="P215" s="296"/>
      <c r="Q215" s="296">
        <f>SUM(R215:AC215)</f>
        <v>0</v>
      </c>
      <c r="R215" s="296"/>
      <c r="S215" s="296"/>
      <c r="T215" s="296"/>
      <c r="U215" s="296"/>
      <c r="V215" s="296"/>
      <c r="W215" s="296"/>
      <c r="X215" s="296"/>
      <c r="Y215" s="296"/>
      <c r="Z215" s="296"/>
      <c r="AA215" s="296"/>
      <c r="AB215" s="296"/>
      <c r="AC215" s="296"/>
      <c r="AD215" s="296">
        <f>SUM(AE215:AP215)</f>
        <v>0</v>
      </c>
      <c r="AE215" s="296"/>
      <c r="AF215" s="296"/>
      <c r="AG215" s="296"/>
      <c r="AH215" s="296"/>
      <c r="AI215" s="296"/>
      <c r="AJ215" s="296"/>
      <c r="AK215" s="296"/>
      <c r="AL215" s="296"/>
      <c r="AM215" s="296"/>
      <c r="AN215" s="296"/>
      <c r="AO215" s="296"/>
      <c r="AP215" s="296"/>
    </row>
    <row r="216" spans="1:42" s="312" customFormat="1" ht="13.2" x14ac:dyDescent="0.25">
      <c r="A216" s="286">
        <v>412</v>
      </c>
      <c r="B216" s="297"/>
      <c r="C216" s="298">
        <f>SUM(C214:C215)</f>
        <v>0</v>
      </c>
      <c r="D216" s="298">
        <f t="shared" ref="D216:F216" si="209">SUM(D214:D215)</f>
        <v>0</v>
      </c>
      <c r="E216" s="298"/>
      <c r="F216" s="298">
        <f t="shared" si="209"/>
        <v>0</v>
      </c>
      <c r="G216" s="298">
        <f t="shared" ref="G216:N216" si="210">SUM(G215)</f>
        <v>0</v>
      </c>
      <c r="H216" s="298">
        <f t="shared" si="210"/>
        <v>0</v>
      </c>
      <c r="I216" s="388">
        <f t="shared" ref="I216" si="211">SUM(I214:I215)</f>
        <v>0</v>
      </c>
      <c r="J216" s="388">
        <f t="shared" ref="J216" si="212">SUM(J215)</f>
        <v>0</v>
      </c>
      <c r="K216" s="388">
        <f t="shared" si="210"/>
        <v>0</v>
      </c>
      <c r="L216" s="388">
        <f t="shared" si="210"/>
        <v>0</v>
      </c>
      <c r="M216" s="388">
        <f t="shared" si="210"/>
        <v>0</v>
      </c>
      <c r="N216" s="298">
        <f t="shared" si="210"/>
        <v>0</v>
      </c>
      <c r="O216" s="298">
        <f t="shared" ref="O216:P216" si="213">SUM(O215)</f>
        <v>0</v>
      </c>
      <c r="P216" s="298">
        <f t="shared" si="213"/>
        <v>0</v>
      </c>
      <c r="Q216" s="298">
        <f>SUM(Q214:Q215)</f>
        <v>0</v>
      </c>
      <c r="R216" s="298">
        <f t="shared" ref="R216:T216" si="214">SUM(R214:R215)</f>
        <v>0</v>
      </c>
      <c r="S216" s="298"/>
      <c r="T216" s="298">
        <f t="shared" si="214"/>
        <v>0</v>
      </c>
      <c r="U216" s="298">
        <f t="shared" ref="U216:AA216" si="215">SUM(U215)</f>
        <v>0</v>
      </c>
      <c r="V216" s="298">
        <f t="shared" si="215"/>
        <v>0</v>
      </c>
      <c r="W216" s="298">
        <f t="shared" si="215"/>
        <v>0</v>
      </c>
      <c r="X216" s="298">
        <f t="shared" si="215"/>
        <v>0</v>
      </c>
      <c r="Y216" s="298">
        <f t="shared" si="215"/>
        <v>0</v>
      </c>
      <c r="Z216" s="298">
        <f t="shared" si="215"/>
        <v>0</v>
      </c>
      <c r="AA216" s="298">
        <f t="shared" si="215"/>
        <v>0</v>
      </c>
      <c r="AB216" s="298">
        <f t="shared" ref="AB216:AC216" si="216">SUM(AB215)</f>
        <v>0</v>
      </c>
      <c r="AC216" s="298">
        <f t="shared" si="216"/>
        <v>0</v>
      </c>
      <c r="AD216" s="298">
        <f>SUM(AD214:AD215)</f>
        <v>0</v>
      </c>
      <c r="AE216" s="298">
        <f t="shared" ref="AE216:AG216" si="217">SUM(AE214:AE215)</f>
        <v>0</v>
      </c>
      <c r="AF216" s="298"/>
      <c r="AG216" s="298">
        <f t="shared" si="217"/>
        <v>0</v>
      </c>
      <c r="AH216" s="298">
        <f t="shared" ref="AH216:AN216" si="218">SUM(AH215)</f>
        <v>0</v>
      </c>
      <c r="AI216" s="298">
        <f t="shared" si="218"/>
        <v>0</v>
      </c>
      <c r="AJ216" s="298">
        <f t="shared" si="218"/>
        <v>0</v>
      </c>
      <c r="AK216" s="298">
        <f t="shared" si="218"/>
        <v>0</v>
      </c>
      <c r="AL216" s="298">
        <f t="shared" si="218"/>
        <v>0</v>
      </c>
      <c r="AM216" s="298">
        <f t="shared" si="218"/>
        <v>0</v>
      </c>
      <c r="AN216" s="298">
        <f t="shared" si="218"/>
        <v>0</v>
      </c>
      <c r="AO216" s="298">
        <f t="shared" ref="AO216:AP216" si="219">SUM(AO215)</f>
        <v>0</v>
      </c>
      <c r="AP216" s="298">
        <f t="shared" si="219"/>
        <v>0</v>
      </c>
    </row>
    <row r="217" spans="1:42" ht="26.4" x14ac:dyDescent="0.25">
      <c r="A217" s="295">
        <v>4221</v>
      </c>
      <c r="B217" s="287" t="s">
        <v>404</v>
      </c>
      <c r="C217" s="387">
        <f t="shared" ref="C217:C222" si="220">SUM(D217:P217)</f>
        <v>83000</v>
      </c>
      <c r="D217" s="296"/>
      <c r="E217" s="296"/>
      <c r="F217" s="296">
        <v>54000</v>
      </c>
      <c r="G217" s="296"/>
      <c r="H217" s="296"/>
      <c r="I217" s="387">
        <v>29000</v>
      </c>
      <c r="J217" s="387"/>
      <c r="K217" s="387"/>
      <c r="L217" s="387"/>
      <c r="M217" s="387"/>
      <c r="N217" s="296"/>
      <c r="O217" s="296"/>
      <c r="P217" s="296"/>
      <c r="Q217" s="296">
        <f t="shared" ref="Q217:Q222" si="221">SUM(R217:AC217)</f>
        <v>60000</v>
      </c>
      <c r="R217" s="296"/>
      <c r="S217" s="296"/>
      <c r="T217" s="296">
        <v>60000</v>
      </c>
      <c r="U217" s="296"/>
      <c r="V217" s="296"/>
      <c r="W217" s="296"/>
      <c r="X217" s="296"/>
      <c r="Y217" s="296"/>
      <c r="Z217" s="296"/>
      <c r="AA217" s="296"/>
      <c r="AB217" s="296"/>
      <c r="AC217" s="296"/>
      <c r="AD217" s="296">
        <f t="shared" ref="AD217:AD222" si="222">SUM(AE217:AP217)</f>
        <v>70000</v>
      </c>
      <c r="AE217" s="296"/>
      <c r="AF217" s="296"/>
      <c r="AG217" s="296">
        <v>70000</v>
      </c>
      <c r="AH217" s="296"/>
      <c r="AI217" s="296"/>
      <c r="AJ217" s="296"/>
      <c r="AK217" s="296"/>
      <c r="AL217" s="296"/>
      <c r="AM217" s="296"/>
      <c r="AN217" s="296"/>
      <c r="AO217" s="296"/>
      <c r="AP217" s="296"/>
    </row>
    <row r="218" spans="1:42" ht="13.2" x14ac:dyDescent="0.25">
      <c r="A218" s="385">
        <v>4222</v>
      </c>
      <c r="B218" s="390" t="s">
        <v>78</v>
      </c>
      <c r="C218" s="296">
        <f t="shared" si="220"/>
        <v>4000</v>
      </c>
      <c r="D218" s="296"/>
      <c r="E218" s="296"/>
      <c r="F218" s="296">
        <v>0</v>
      </c>
      <c r="G218" s="296"/>
      <c r="H218" s="296"/>
      <c r="I218" s="387">
        <v>4000</v>
      </c>
      <c r="J218" s="387"/>
      <c r="K218" s="387"/>
      <c r="L218" s="387"/>
      <c r="M218" s="387"/>
      <c r="N218" s="296"/>
      <c r="O218" s="296"/>
      <c r="P218" s="296"/>
      <c r="Q218" s="296">
        <f t="shared" si="221"/>
        <v>0</v>
      </c>
      <c r="R218" s="296"/>
      <c r="S218" s="296"/>
      <c r="T218" s="296">
        <v>0</v>
      </c>
      <c r="U218" s="296"/>
      <c r="V218" s="296"/>
      <c r="W218" s="296"/>
      <c r="X218" s="296"/>
      <c r="Y218" s="296"/>
      <c r="Z218" s="296"/>
      <c r="AA218" s="296"/>
      <c r="AB218" s="296"/>
      <c r="AC218" s="296"/>
      <c r="AD218" s="296">
        <f t="shared" si="222"/>
        <v>0</v>
      </c>
      <c r="AE218" s="296"/>
      <c r="AF218" s="296"/>
      <c r="AG218" s="296"/>
      <c r="AH218" s="296"/>
      <c r="AI218" s="296"/>
      <c r="AJ218" s="296"/>
      <c r="AK218" s="296"/>
      <c r="AL218" s="296"/>
      <c r="AM218" s="296"/>
      <c r="AN218" s="296"/>
      <c r="AO218" s="296"/>
      <c r="AP218" s="296"/>
    </row>
    <row r="219" spans="1:42" ht="13.2" x14ac:dyDescent="0.25">
      <c r="A219" s="295">
        <v>4223</v>
      </c>
      <c r="B219" s="287" t="s">
        <v>79</v>
      </c>
      <c r="C219" s="296">
        <f t="shared" si="220"/>
        <v>24000</v>
      </c>
      <c r="D219" s="296"/>
      <c r="E219" s="296"/>
      <c r="F219" s="296">
        <v>4000</v>
      </c>
      <c r="G219" s="296"/>
      <c r="H219" s="296"/>
      <c r="I219" s="391">
        <v>20000</v>
      </c>
      <c r="J219" s="387"/>
      <c r="K219" s="387"/>
      <c r="L219" s="387"/>
      <c r="M219" s="387"/>
      <c r="N219" s="296"/>
      <c r="O219" s="296"/>
      <c r="P219" s="296"/>
      <c r="Q219" s="296">
        <f t="shared" si="221"/>
        <v>10000</v>
      </c>
      <c r="R219" s="296"/>
      <c r="S219" s="296"/>
      <c r="T219" s="296">
        <v>10000</v>
      </c>
      <c r="U219" s="296"/>
      <c r="V219" s="296"/>
      <c r="W219" s="296"/>
      <c r="X219" s="296"/>
      <c r="Y219" s="296"/>
      <c r="Z219" s="296"/>
      <c r="AA219" s="296"/>
      <c r="AB219" s="296"/>
      <c r="AC219" s="296"/>
      <c r="AD219" s="296">
        <f t="shared" si="222"/>
        <v>10000</v>
      </c>
      <c r="AE219" s="296"/>
      <c r="AF219" s="296"/>
      <c r="AG219" s="296">
        <v>10000</v>
      </c>
      <c r="AH219" s="296"/>
      <c r="AI219" s="296"/>
      <c r="AJ219" s="296"/>
      <c r="AK219" s="296"/>
      <c r="AL219" s="296"/>
      <c r="AM219" s="296"/>
      <c r="AN219" s="296"/>
      <c r="AO219" s="296"/>
      <c r="AP219" s="296"/>
    </row>
    <row r="220" spans="1:42" ht="13.2" x14ac:dyDescent="0.25">
      <c r="A220" s="295">
        <v>4224</v>
      </c>
      <c r="B220" s="287" t="s">
        <v>80</v>
      </c>
      <c r="C220" s="296">
        <f t="shared" si="220"/>
        <v>0</v>
      </c>
      <c r="D220" s="296"/>
      <c r="E220" s="296"/>
      <c r="F220" s="296"/>
      <c r="G220" s="296"/>
      <c r="H220" s="296"/>
      <c r="I220" s="387"/>
      <c r="J220" s="387"/>
      <c r="K220" s="387"/>
      <c r="L220" s="387"/>
      <c r="M220" s="387"/>
      <c r="N220" s="296"/>
      <c r="O220" s="296"/>
      <c r="P220" s="296"/>
      <c r="Q220" s="296">
        <f t="shared" si="221"/>
        <v>710000</v>
      </c>
      <c r="R220" s="296"/>
      <c r="S220" s="296"/>
      <c r="T220" s="296">
        <v>710000</v>
      </c>
      <c r="U220" s="296"/>
      <c r="V220" s="296"/>
      <c r="W220" s="296"/>
      <c r="X220" s="296"/>
      <c r="Y220" s="296"/>
      <c r="Z220" s="296"/>
      <c r="AA220" s="296"/>
      <c r="AB220" s="296"/>
      <c r="AC220" s="296"/>
      <c r="AD220" s="296">
        <f t="shared" si="222"/>
        <v>740000</v>
      </c>
      <c r="AE220" s="296"/>
      <c r="AF220" s="296"/>
      <c r="AG220" s="296">
        <v>740000</v>
      </c>
      <c r="AH220" s="296"/>
      <c r="AI220" s="296"/>
      <c r="AJ220" s="296"/>
      <c r="AK220" s="296"/>
      <c r="AL220" s="296"/>
      <c r="AM220" s="296"/>
      <c r="AN220" s="296"/>
      <c r="AO220" s="296"/>
      <c r="AP220" s="296"/>
    </row>
    <row r="221" spans="1:42" ht="13.2" x14ac:dyDescent="0.25">
      <c r="A221" s="295">
        <v>4225</v>
      </c>
      <c r="B221" s="287" t="s">
        <v>81</v>
      </c>
      <c r="C221" s="296">
        <f t="shared" si="220"/>
        <v>0</v>
      </c>
      <c r="D221" s="296"/>
      <c r="E221" s="296"/>
      <c r="F221" s="296"/>
      <c r="G221" s="296"/>
      <c r="H221" s="296"/>
      <c r="I221" s="387"/>
      <c r="J221" s="387"/>
      <c r="K221" s="387"/>
      <c r="L221" s="387"/>
      <c r="M221" s="387"/>
      <c r="N221" s="296"/>
      <c r="O221" s="296"/>
      <c r="P221" s="296"/>
      <c r="Q221" s="296">
        <f t="shared" si="221"/>
        <v>0</v>
      </c>
      <c r="R221" s="296"/>
      <c r="S221" s="296"/>
      <c r="T221" s="296"/>
      <c r="U221" s="296"/>
      <c r="V221" s="296"/>
      <c r="W221" s="296"/>
      <c r="X221" s="296"/>
      <c r="Y221" s="296"/>
      <c r="Z221" s="296"/>
      <c r="AA221" s="296"/>
      <c r="AB221" s="296"/>
      <c r="AC221" s="296"/>
      <c r="AD221" s="296">
        <f t="shared" si="222"/>
        <v>0</v>
      </c>
      <c r="AE221" s="296"/>
      <c r="AF221" s="296"/>
      <c r="AG221" s="296"/>
      <c r="AH221" s="296"/>
      <c r="AI221" s="296"/>
      <c r="AJ221" s="296"/>
      <c r="AK221" s="296"/>
      <c r="AL221" s="296"/>
      <c r="AM221" s="296"/>
      <c r="AN221" s="296"/>
      <c r="AO221" s="296"/>
      <c r="AP221" s="296"/>
    </row>
    <row r="222" spans="1:42" ht="26.4" x14ac:dyDescent="0.25">
      <c r="A222" s="295">
        <v>4227</v>
      </c>
      <c r="B222" s="287" t="s">
        <v>82</v>
      </c>
      <c r="C222" s="296">
        <f t="shared" si="220"/>
        <v>85000</v>
      </c>
      <c r="D222" s="296"/>
      <c r="E222" s="296"/>
      <c r="F222" s="296"/>
      <c r="G222" s="296"/>
      <c r="H222" s="296"/>
      <c r="I222" s="387">
        <v>85000</v>
      </c>
      <c r="J222" s="387"/>
      <c r="K222" s="387"/>
      <c r="L222" s="387"/>
      <c r="M222" s="387"/>
      <c r="N222" s="296"/>
      <c r="O222" s="296"/>
      <c r="P222" s="296"/>
      <c r="Q222" s="296">
        <f t="shared" si="221"/>
        <v>0</v>
      </c>
      <c r="R222" s="296"/>
      <c r="S222" s="296"/>
      <c r="T222" s="296"/>
      <c r="U222" s="296"/>
      <c r="V222" s="296"/>
      <c r="W222" s="296"/>
      <c r="X222" s="296"/>
      <c r="Y222" s="296"/>
      <c r="Z222" s="296"/>
      <c r="AA222" s="296"/>
      <c r="AB222" s="296"/>
      <c r="AC222" s="296"/>
      <c r="AD222" s="296">
        <f t="shared" si="222"/>
        <v>0</v>
      </c>
      <c r="AE222" s="296"/>
      <c r="AF222" s="296"/>
      <c r="AG222" s="296"/>
      <c r="AH222" s="296"/>
      <c r="AI222" s="296"/>
      <c r="AJ222" s="296"/>
      <c r="AK222" s="296"/>
      <c r="AL222" s="296"/>
      <c r="AM222" s="296"/>
      <c r="AN222" s="296"/>
      <c r="AO222" s="296"/>
      <c r="AP222" s="296"/>
    </row>
    <row r="223" spans="1:42" s="312" customFormat="1" ht="13.2" x14ac:dyDescent="0.25">
      <c r="A223" s="286">
        <v>422</v>
      </c>
      <c r="B223" s="297"/>
      <c r="C223" s="298">
        <f>SUM(C217:C222)</f>
        <v>196000</v>
      </c>
      <c r="D223" s="298">
        <f t="shared" ref="D223:P223" si="223">SUM(D217:D222)</f>
        <v>0</v>
      </c>
      <c r="E223" s="298"/>
      <c r="F223" s="298">
        <f t="shared" si="223"/>
        <v>58000</v>
      </c>
      <c r="G223" s="298">
        <f t="shared" si="223"/>
        <v>0</v>
      </c>
      <c r="H223" s="298">
        <f t="shared" si="223"/>
        <v>0</v>
      </c>
      <c r="I223" s="298">
        <f t="shared" si="223"/>
        <v>138000</v>
      </c>
      <c r="J223" s="298">
        <f t="shared" si="223"/>
        <v>0</v>
      </c>
      <c r="K223" s="298">
        <f t="shared" si="223"/>
        <v>0</v>
      </c>
      <c r="L223" s="298">
        <f t="shared" si="223"/>
        <v>0</v>
      </c>
      <c r="M223" s="298">
        <f t="shared" si="223"/>
        <v>0</v>
      </c>
      <c r="N223" s="298">
        <f t="shared" si="223"/>
        <v>0</v>
      </c>
      <c r="O223" s="298">
        <f t="shared" si="223"/>
        <v>0</v>
      </c>
      <c r="P223" s="298">
        <f t="shared" si="223"/>
        <v>0</v>
      </c>
      <c r="Q223" s="298">
        <f>SUM(Q217:Q222)</f>
        <v>780000</v>
      </c>
      <c r="R223" s="298">
        <f t="shared" ref="R223:AC223" si="224">SUM(R217:R222)</f>
        <v>0</v>
      </c>
      <c r="S223" s="298"/>
      <c r="T223" s="298">
        <f t="shared" si="224"/>
        <v>780000</v>
      </c>
      <c r="U223" s="298">
        <f t="shared" si="224"/>
        <v>0</v>
      </c>
      <c r="V223" s="298">
        <f t="shared" si="224"/>
        <v>0</v>
      </c>
      <c r="W223" s="298">
        <f t="shared" si="224"/>
        <v>0</v>
      </c>
      <c r="X223" s="298">
        <f t="shared" si="224"/>
        <v>0</v>
      </c>
      <c r="Y223" s="298">
        <f t="shared" si="224"/>
        <v>0</v>
      </c>
      <c r="Z223" s="298">
        <f t="shared" si="224"/>
        <v>0</v>
      </c>
      <c r="AA223" s="298">
        <f t="shared" si="224"/>
        <v>0</v>
      </c>
      <c r="AB223" s="298">
        <f t="shared" si="224"/>
        <v>0</v>
      </c>
      <c r="AC223" s="298">
        <f t="shared" si="224"/>
        <v>0</v>
      </c>
      <c r="AD223" s="298">
        <f>SUM(AD217:AD222)</f>
        <v>820000</v>
      </c>
      <c r="AE223" s="298">
        <f t="shared" ref="AE223:AP223" si="225">SUM(AE217:AE222)</f>
        <v>0</v>
      </c>
      <c r="AF223" s="298"/>
      <c r="AG223" s="298">
        <f t="shared" si="225"/>
        <v>820000</v>
      </c>
      <c r="AH223" s="298">
        <f t="shared" si="225"/>
        <v>0</v>
      </c>
      <c r="AI223" s="298">
        <f t="shared" si="225"/>
        <v>0</v>
      </c>
      <c r="AJ223" s="298">
        <f t="shared" si="225"/>
        <v>0</v>
      </c>
      <c r="AK223" s="298">
        <f t="shared" si="225"/>
        <v>0</v>
      </c>
      <c r="AL223" s="298">
        <f t="shared" si="225"/>
        <v>0</v>
      </c>
      <c r="AM223" s="298">
        <f t="shared" si="225"/>
        <v>0</v>
      </c>
      <c r="AN223" s="298">
        <f t="shared" si="225"/>
        <v>0</v>
      </c>
      <c r="AO223" s="298">
        <f t="shared" si="225"/>
        <v>0</v>
      </c>
      <c r="AP223" s="298">
        <f t="shared" si="225"/>
        <v>0</v>
      </c>
    </row>
    <row r="224" spans="1:42" ht="13.2" x14ac:dyDescent="0.25">
      <c r="A224" s="295">
        <v>4231</v>
      </c>
      <c r="B224" s="287" t="s">
        <v>83</v>
      </c>
      <c r="C224" s="296">
        <f>SUM(D224:P224)</f>
        <v>0</v>
      </c>
      <c r="D224" s="296"/>
      <c r="E224" s="296"/>
      <c r="F224" s="296"/>
      <c r="G224" s="296"/>
      <c r="H224" s="296"/>
      <c r="I224" s="296"/>
      <c r="J224" s="296"/>
      <c r="K224" s="296"/>
      <c r="L224" s="296"/>
      <c r="M224" s="296"/>
      <c r="N224" s="296"/>
      <c r="O224" s="296"/>
      <c r="P224" s="296"/>
      <c r="Q224" s="296">
        <f>SUM(R224:AC224)</f>
        <v>0</v>
      </c>
      <c r="R224" s="296"/>
      <c r="S224" s="296"/>
      <c r="T224" s="296"/>
      <c r="U224" s="296"/>
      <c r="V224" s="296"/>
      <c r="W224" s="296"/>
      <c r="X224" s="296"/>
      <c r="Y224" s="296"/>
      <c r="Z224" s="296"/>
      <c r="AA224" s="296"/>
      <c r="AB224" s="296"/>
      <c r="AC224" s="296"/>
      <c r="AD224" s="296">
        <f>SUM(AE224:AP224)</f>
        <v>0</v>
      </c>
      <c r="AE224" s="296"/>
      <c r="AF224" s="296"/>
      <c r="AG224" s="296">
        <v>0</v>
      </c>
      <c r="AH224" s="296"/>
      <c r="AI224" s="296"/>
      <c r="AJ224" s="296"/>
      <c r="AK224" s="296"/>
      <c r="AL224" s="296"/>
      <c r="AM224" s="296"/>
      <c r="AN224" s="296"/>
      <c r="AO224" s="296"/>
      <c r="AP224" s="296"/>
    </row>
    <row r="225" spans="1:42" s="312" customFormat="1" ht="13.2" x14ac:dyDescent="0.25">
      <c r="A225" s="286">
        <v>423</v>
      </c>
      <c r="B225" s="297"/>
      <c r="C225" s="298">
        <f>SUM(C224)</f>
        <v>0</v>
      </c>
      <c r="D225" s="298">
        <f t="shared" ref="D225:P225" si="226">SUM(D224)</f>
        <v>0</v>
      </c>
      <c r="E225" s="298"/>
      <c r="F225" s="298">
        <f t="shared" si="226"/>
        <v>0</v>
      </c>
      <c r="G225" s="298">
        <f t="shared" si="226"/>
        <v>0</v>
      </c>
      <c r="H225" s="298">
        <f t="shared" si="226"/>
        <v>0</v>
      </c>
      <c r="I225" s="298">
        <f t="shared" si="226"/>
        <v>0</v>
      </c>
      <c r="J225" s="298">
        <f t="shared" si="226"/>
        <v>0</v>
      </c>
      <c r="K225" s="298">
        <f t="shared" si="226"/>
        <v>0</v>
      </c>
      <c r="L225" s="298">
        <f t="shared" si="226"/>
        <v>0</v>
      </c>
      <c r="M225" s="298">
        <f t="shared" si="226"/>
        <v>0</v>
      </c>
      <c r="N225" s="298">
        <f t="shared" si="226"/>
        <v>0</v>
      </c>
      <c r="O225" s="298">
        <f t="shared" si="226"/>
        <v>0</v>
      </c>
      <c r="P225" s="298">
        <f t="shared" si="226"/>
        <v>0</v>
      </c>
      <c r="Q225" s="298">
        <f>SUM(Q224)</f>
        <v>0</v>
      </c>
      <c r="R225" s="298">
        <f t="shared" ref="R225:AC225" si="227">SUM(R224)</f>
        <v>0</v>
      </c>
      <c r="S225" s="298"/>
      <c r="T225" s="298">
        <f t="shared" si="227"/>
        <v>0</v>
      </c>
      <c r="U225" s="298">
        <f t="shared" si="227"/>
        <v>0</v>
      </c>
      <c r="V225" s="298">
        <f t="shared" si="227"/>
        <v>0</v>
      </c>
      <c r="W225" s="298">
        <f t="shared" si="227"/>
        <v>0</v>
      </c>
      <c r="X225" s="298">
        <f t="shared" si="227"/>
        <v>0</v>
      </c>
      <c r="Y225" s="298">
        <f t="shared" si="227"/>
        <v>0</v>
      </c>
      <c r="Z225" s="298">
        <f t="shared" si="227"/>
        <v>0</v>
      </c>
      <c r="AA225" s="298">
        <f t="shared" si="227"/>
        <v>0</v>
      </c>
      <c r="AB225" s="298">
        <f t="shared" si="227"/>
        <v>0</v>
      </c>
      <c r="AC225" s="298">
        <f t="shared" si="227"/>
        <v>0</v>
      </c>
      <c r="AD225" s="298">
        <f>SUM(AD224)</f>
        <v>0</v>
      </c>
      <c r="AE225" s="298">
        <f t="shared" ref="AE225:AP225" si="228">SUM(AE224)</f>
        <v>0</v>
      </c>
      <c r="AF225" s="298"/>
      <c r="AG225" s="298">
        <f t="shared" si="228"/>
        <v>0</v>
      </c>
      <c r="AH225" s="298">
        <f t="shared" si="228"/>
        <v>0</v>
      </c>
      <c r="AI225" s="298">
        <f t="shared" si="228"/>
        <v>0</v>
      </c>
      <c r="AJ225" s="298">
        <f t="shared" si="228"/>
        <v>0</v>
      </c>
      <c r="AK225" s="298">
        <f t="shared" si="228"/>
        <v>0</v>
      </c>
      <c r="AL225" s="298">
        <f t="shared" si="228"/>
        <v>0</v>
      </c>
      <c r="AM225" s="298">
        <f t="shared" si="228"/>
        <v>0</v>
      </c>
      <c r="AN225" s="298">
        <f t="shared" si="228"/>
        <v>0</v>
      </c>
      <c r="AO225" s="298">
        <f t="shared" si="228"/>
        <v>0</v>
      </c>
      <c r="AP225" s="298">
        <f t="shared" si="228"/>
        <v>0</v>
      </c>
    </row>
    <row r="226" spans="1:42" ht="13.2" x14ac:dyDescent="0.25">
      <c r="A226" s="295">
        <v>4262</v>
      </c>
      <c r="B226" s="287" t="s">
        <v>84</v>
      </c>
      <c r="C226" s="296">
        <f>SUM(D226:P226)</f>
        <v>0</v>
      </c>
      <c r="D226" s="296"/>
      <c r="E226" s="296"/>
      <c r="F226" s="296"/>
      <c r="G226" s="296"/>
      <c r="H226" s="296"/>
      <c r="I226" s="296"/>
      <c r="J226" s="296"/>
      <c r="K226" s="296"/>
      <c r="L226" s="296"/>
      <c r="M226" s="296"/>
      <c r="N226" s="296"/>
      <c r="O226" s="296"/>
      <c r="P226" s="296"/>
      <c r="Q226" s="296">
        <f>SUM(R226:AC226)</f>
        <v>0</v>
      </c>
      <c r="R226" s="296"/>
      <c r="S226" s="296"/>
      <c r="T226" s="296"/>
      <c r="U226" s="296"/>
      <c r="V226" s="296"/>
      <c r="W226" s="296"/>
      <c r="X226" s="296"/>
      <c r="Y226" s="296"/>
      <c r="Z226" s="296"/>
      <c r="AA226" s="296"/>
      <c r="AB226" s="296"/>
      <c r="AC226" s="296"/>
      <c r="AD226" s="296">
        <f>SUM(AE226:AP226)</f>
        <v>0</v>
      </c>
      <c r="AE226" s="296"/>
      <c r="AF226" s="296"/>
      <c r="AG226" s="296"/>
      <c r="AH226" s="296"/>
      <c r="AI226" s="296"/>
      <c r="AJ226" s="296"/>
      <c r="AK226" s="296"/>
      <c r="AL226" s="296"/>
      <c r="AM226" s="296"/>
      <c r="AN226" s="296"/>
      <c r="AO226" s="296"/>
      <c r="AP226" s="296"/>
    </row>
    <row r="227" spans="1:42" ht="13.2" x14ac:dyDescent="0.25">
      <c r="A227" s="295">
        <v>4264</v>
      </c>
      <c r="B227" s="287" t="s">
        <v>85</v>
      </c>
      <c r="C227" s="296">
        <f>SUM(D227:P227)</f>
        <v>0</v>
      </c>
      <c r="D227" s="296"/>
      <c r="E227" s="296"/>
      <c r="F227" s="296"/>
      <c r="G227" s="296"/>
      <c r="H227" s="296"/>
      <c r="I227" s="296"/>
      <c r="J227" s="296"/>
      <c r="K227" s="296"/>
      <c r="L227" s="296"/>
      <c r="M227" s="296"/>
      <c r="N227" s="296"/>
      <c r="O227" s="296"/>
      <c r="P227" s="296"/>
      <c r="Q227" s="296">
        <f>SUM(R227:AC227)</f>
        <v>0</v>
      </c>
      <c r="R227" s="296"/>
      <c r="S227" s="296"/>
      <c r="T227" s="296"/>
      <c r="U227" s="296"/>
      <c r="V227" s="296"/>
      <c r="W227" s="296"/>
      <c r="X227" s="296"/>
      <c r="Y227" s="296"/>
      <c r="Z227" s="296"/>
      <c r="AA227" s="296"/>
      <c r="AB227" s="296"/>
      <c r="AC227" s="296"/>
      <c r="AD227" s="296">
        <f>SUM(AE227:AP227)</f>
        <v>0</v>
      </c>
      <c r="AE227" s="296"/>
      <c r="AF227" s="296"/>
      <c r="AG227" s="296"/>
      <c r="AH227" s="296"/>
      <c r="AI227" s="296"/>
      <c r="AJ227" s="296"/>
      <c r="AK227" s="296"/>
      <c r="AL227" s="296"/>
      <c r="AM227" s="296"/>
      <c r="AN227" s="296"/>
      <c r="AO227" s="296"/>
      <c r="AP227" s="296"/>
    </row>
    <row r="228" spans="1:42" s="312" customFormat="1" ht="13.2" x14ac:dyDescent="0.25">
      <c r="A228" s="286">
        <v>426</v>
      </c>
      <c r="B228" s="297"/>
      <c r="C228" s="298">
        <f>SUM(C226:C227)</f>
        <v>0</v>
      </c>
      <c r="D228" s="298">
        <f t="shared" ref="D228:P228" si="229">SUM(D226:D227)</f>
        <v>0</v>
      </c>
      <c r="E228" s="298"/>
      <c r="F228" s="298">
        <f t="shared" si="229"/>
        <v>0</v>
      </c>
      <c r="G228" s="298">
        <f t="shared" si="229"/>
        <v>0</v>
      </c>
      <c r="H228" s="298">
        <f t="shared" si="229"/>
        <v>0</v>
      </c>
      <c r="I228" s="298">
        <f t="shared" si="229"/>
        <v>0</v>
      </c>
      <c r="J228" s="298">
        <f t="shared" si="229"/>
        <v>0</v>
      </c>
      <c r="K228" s="298">
        <f t="shared" si="229"/>
        <v>0</v>
      </c>
      <c r="L228" s="298">
        <f t="shared" si="229"/>
        <v>0</v>
      </c>
      <c r="M228" s="298">
        <f t="shared" si="229"/>
        <v>0</v>
      </c>
      <c r="N228" s="298">
        <f t="shared" si="229"/>
        <v>0</v>
      </c>
      <c r="O228" s="298">
        <f t="shared" si="229"/>
        <v>0</v>
      </c>
      <c r="P228" s="298">
        <f t="shared" si="229"/>
        <v>0</v>
      </c>
      <c r="Q228" s="298">
        <f>SUM(Q226:Q227)</f>
        <v>0</v>
      </c>
      <c r="R228" s="298">
        <f t="shared" ref="R228:AC228" si="230">SUM(R226:R227)</f>
        <v>0</v>
      </c>
      <c r="S228" s="298"/>
      <c r="T228" s="298">
        <f t="shared" si="230"/>
        <v>0</v>
      </c>
      <c r="U228" s="298">
        <f t="shared" si="230"/>
        <v>0</v>
      </c>
      <c r="V228" s="298">
        <f t="shared" si="230"/>
        <v>0</v>
      </c>
      <c r="W228" s="298">
        <f t="shared" si="230"/>
        <v>0</v>
      </c>
      <c r="X228" s="298">
        <f t="shared" si="230"/>
        <v>0</v>
      </c>
      <c r="Y228" s="298">
        <f t="shared" si="230"/>
        <v>0</v>
      </c>
      <c r="Z228" s="298">
        <f t="shared" si="230"/>
        <v>0</v>
      </c>
      <c r="AA228" s="298">
        <f t="shared" si="230"/>
        <v>0</v>
      </c>
      <c r="AB228" s="298">
        <f t="shared" si="230"/>
        <v>0</v>
      </c>
      <c r="AC228" s="298">
        <f t="shared" si="230"/>
        <v>0</v>
      </c>
      <c r="AD228" s="298">
        <f>SUM(AD226:AD227)</f>
        <v>0</v>
      </c>
      <c r="AE228" s="298">
        <f t="shared" ref="AE228:AP228" si="231">SUM(AE226:AE227)</f>
        <v>0</v>
      </c>
      <c r="AF228" s="298"/>
      <c r="AG228" s="298">
        <f t="shared" si="231"/>
        <v>0</v>
      </c>
      <c r="AH228" s="298">
        <f t="shared" si="231"/>
        <v>0</v>
      </c>
      <c r="AI228" s="298">
        <f t="shared" si="231"/>
        <v>0</v>
      </c>
      <c r="AJ228" s="298">
        <f t="shared" si="231"/>
        <v>0</v>
      </c>
      <c r="AK228" s="298">
        <f t="shared" si="231"/>
        <v>0</v>
      </c>
      <c r="AL228" s="298">
        <f t="shared" si="231"/>
        <v>0</v>
      </c>
      <c r="AM228" s="298">
        <f t="shared" si="231"/>
        <v>0</v>
      </c>
      <c r="AN228" s="298">
        <f t="shared" si="231"/>
        <v>0</v>
      </c>
      <c r="AO228" s="298">
        <f t="shared" si="231"/>
        <v>0</v>
      </c>
      <c r="AP228" s="298">
        <f t="shared" si="231"/>
        <v>0</v>
      </c>
    </row>
    <row r="229" spans="1:42" s="312" customFormat="1" ht="13.2" x14ac:dyDescent="0.25">
      <c r="A229" s="295">
        <v>4511</v>
      </c>
      <c r="B229" s="287" t="s">
        <v>86</v>
      </c>
      <c r="C229" s="296">
        <f>SUM(D229:P229)</f>
        <v>0</v>
      </c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  <c r="N229" s="296"/>
      <c r="O229" s="296"/>
      <c r="P229" s="296"/>
      <c r="Q229" s="296">
        <f>SUM(R229:AC229)</f>
        <v>0</v>
      </c>
      <c r="R229" s="296"/>
      <c r="S229" s="296"/>
      <c r="T229" s="296"/>
      <c r="U229" s="296"/>
      <c r="V229" s="296"/>
      <c r="W229" s="296"/>
      <c r="X229" s="296"/>
      <c r="Y229" s="296"/>
      <c r="Z229" s="296"/>
      <c r="AA229" s="296"/>
      <c r="AB229" s="296"/>
      <c r="AC229" s="296"/>
      <c r="AD229" s="296">
        <f>SUM(AE229:AP229)</f>
        <v>0</v>
      </c>
      <c r="AE229" s="296"/>
      <c r="AF229" s="296"/>
      <c r="AG229" s="296"/>
      <c r="AH229" s="296"/>
      <c r="AI229" s="296"/>
      <c r="AJ229" s="296"/>
      <c r="AK229" s="296"/>
      <c r="AL229" s="296"/>
      <c r="AM229" s="296"/>
      <c r="AN229" s="296"/>
      <c r="AO229" s="296"/>
      <c r="AP229" s="296"/>
    </row>
    <row r="230" spans="1:42" s="312" customFormat="1" ht="13.2" x14ac:dyDescent="0.25">
      <c r="A230" s="286">
        <v>451</v>
      </c>
      <c r="B230" s="297"/>
      <c r="C230" s="298">
        <f>SUM(C229)</f>
        <v>0</v>
      </c>
      <c r="D230" s="298">
        <f t="shared" ref="D230:P230" si="232">SUM(D229)</f>
        <v>0</v>
      </c>
      <c r="E230" s="298"/>
      <c r="F230" s="298">
        <f t="shared" si="232"/>
        <v>0</v>
      </c>
      <c r="G230" s="298">
        <f t="shared" si="232"/>
        <v>0</v>
      </c>
      <c r="H230" s="298">
        <f t="shared" si="232"/>
        <v>0</v>
      </c>
      <c r="I230" s="298">
        <f t="shared" si="232"/>
        <v>0</v>
      </c>
      <c r="J230" s="298">
        <f t="shared" si="232"/>
        <v>0</v>
      </c>
      <c r="K230" s="298">
        <f t="shared" si="232"/>
        <v>0</v>
      </c>
      <c r="L230" s="298">
        <f t="shared" si="232"/>
        <v>0</v>
      </c>
      <c r="M230" s="298">
        <f t="shared" si="232"/>
        <v>0</v>
      </c>
      <c r="N230" s="298">
        <f t="shared" si="232"/>
        <v>0</v>
      </c>
      <c r="O230" s="298">
        <f t="shared" si="232"/>
        <v>0</v>
      </c>
      <c r="P230" s="298">
        <f t="shared" si="232"/>
        <v>0</v>
      </c>
      <c r="Q230" s="298">
        <f>SUM(Q229)</f>
        <v>0</v>
      </c>
      <c r="R230" s="298">
        <f t="shared" ref="R230:AC230" si="233">SUM(R229)</f>
        <v>0</v>
      </c>
      <c r="S230" s="298"/>
      <c r="T230" s="298">
        <f t="shared" si="233"/>
        <v>0</v>
      </c>
      <c r="U230" s="298">
        <f t="shared" si="233"/>
        <v>0</v>
      </c>
      <c r="V230" s="298">
        <f t="shared" si="233"/>
        <v>0</v>
      </c>
      <c r="W230" s="298">
        <f t="shared" si="233"/>
        <v>0</v>
      </c>
      <c r="X230" s="298">
        <f t="shared" si="233"/>
        <v>0</v>
      </c>
      <c r="Y230" s="298">
        <f t="shared" si="233"/>
        <v>0</v>
      </c>
      <c r="Z230" s="298">
        <f t="shared" si="233"/>
        <v>0</v>
      </c>
      <c r="AA230" s="298">
        <f t="shared" si="233"/>
        <v>0</v>
      </c>
      <c r="AB230" s="298">
        <f t="shared" si="233"/>
        <v>0</v>
      </c>
      <c r="AC230" s="298">
        <f t="shared" si="233"/>
        <v>0</v>
      </c>
      <c r="AD230" s="298">
        <f>SUM(AD229)</f>
        <v>0</v>
      </c>
      <c r="AE230" s="298">
        <f t="shared" ref="AE230:AP230" si="234">SUM(AE229)</f>
        <v>0</v>
      </c>
      <c r="AF230" s="298"/>
      <c r="AG230" s="298">
        <f t="shared" si="234"/>
        <v>0</v>
      </c>
      <c r="AH230" s="298">
        <f t="shared" si="234"/>
        <v>0</v>
      </c>
      <c r="AI230" s="298">
        <f t="shared" si="234"/>
        <v>0</v>
      </c>
      <c r="AJ230" s="298">
        <f t="shared" si="234"/>
        <v>0</v>
      </c>
      <c r="AK230" s="298">
        <f t="shared" si="234"/>
        <v>0</v>
      </c>
      <c r="AL230" s="298">
        <f t="shared" si="234"/>
        <v>0</v>
      </c>
      <c r="AM230" s="298">
        <f t="shared" si="234"/>
        <v>0</v>
      </c>
      <c r="AN230" s="298">
        <f t="shared" si="234"/>
        <v>0</v>
      </c>
      <c r="AO230" s="298">
        <f t="shared" si="234"/>
        <v>0</v>
      </c>
      <c r="AP230" s="298">
        <f t="shared" si="234"/>
        <v>0</v>
      </c>
    </row>
    <row r="231" spans="1:42" ht="26.4" x14ac:dyDescent="0.25">
      <c r="A231" s="295">
        <v>4531</v>
      </c>
      <c r="B231" s="287" t="s">
        <v>393</v>
      </c>
      <c r="C231" s="298">
        <f t="shared" ref="C231:C232" si="235">SUM(D231:P231)</f>
        <v>0</v>
      </c>
      <c r="D231" s="296"/>
      <c r="E231" s="296"/>
      <c r="F231" s="296"/>
      <c r="G231" s="296"/>
      <c r="H231" s="296"/>
      <c r="I231" s="296"/>
      <c r="J231" s="296"/>
      <c r="K231" s="296"/>
      <c r="L231" s="296"/>
      <c r="M231" s="296"/>
      <c r="N231" s="296"/>
      <c r="O231" s="296"/>
      <c r="P231" s="296"/>
      <c r="Q231" s="298">
        <f>SUM(R231:AC231)</f>
        <v>0</v>
      </c>
      <c r="R231" s="296"/>
      <c r="S231" s="296"/>
      <c r="T231" s="296"/>
      <c r="U231" s="296"/>
      <c r="V231" s="296"/>
      <c r="W231" s="296"/>
      <c r="X231" s="296"/>
      <c r="Y231" s="296"/>
      <c r="Z231" s="296"/>
      <c r="AA231" s="296"/>
      <c r="AB231" s="296"/>
      <c r="AC231" s="296"/>
      <c r="AD231" s="298">
        <f>SUM(AE231:AP231)</f>
        <v>0</v>
      </c>
      <c r="AE231" s="296"/>
      <c r="AF231" s="296"/>
      <c r="AG231" s="296"/>
      <c r="AH231" s="296"/>
      <c r="AI231" s="296"/>
      <c r="AJ231" s="296"/>
      <c r="AK231" s="296"/>
      <c r="AL231" s="296"/>
      <c r="AM231" s="296"/>
      <c r="AN231" s="296"/>
      <c r="AO231" s="296"/>
      <c r="AP231" s="296"/>
    </row>
    <row r="232" spans="1:42" s="312" customFormat="1" ht="13.2" x14ac:dyDescent="0.25">
      <c r="A232" s="286">
        <v>453</v>
      </c>
      <c r="B232" s="297"/>
      <c r="C232" s="298">
        <f t="shared" si="235"/>
        <v>0</v>
      </c>
      <c r="D232" s="298">
        <f t="shared" ref="D232:I232" si="236">SUM(D229)</f>
        <v>0</v>
      </c>
      <c r="E232" s="298"/>
      <c r="F232" s="298">
        <f t="shared" si="236"/>
        <v>0</v>
      </c>
      <c r="G232" s="298">
        <f t="shared" si="236"/>
        <v>0</v>
      </c>
      <c r="H232" s="298">
        <f t="shared" si="236"/>
        <v>0</v>
      </c>
      <c r="I232" s="298">
        <f t="shared" si="236"/>
        <v>0</v>
      </c>
      <c r="J232" s="298">
        <f t="shared" ref="J232:O232" si="237">SUM(J229)</f>
        <v>0</v>
      </c>
      <c r="K232" s="298">
        <f t="shared" si="237"/>
        <v>0</v>
      </c>
      <c r="L232" s="298">
        <f t="shared" si="237"/>
        <v>0</v>
      </c>
      <c r="M232" s="298">
        <f t="shared" si="237"/>
        <v>0</v>
      </c>
      <c r="N232" s="298">
        <f t="shared" si="237"/>
        <v>0</v>
      </c>
      <c r="O232" s="298">
        <f t="shared" si="237"/>
        <v>0</v>
      </c>
      <c r="P232" s="298">
        <f>SUM(P231)</f>
        <v>0</v>
      </c>
      <c r="Q232" s="298">
        <f>SUM(R232:AC232)</f>
        <v>0</v>
      </c>
      <c r="R232" s="298">
        <f t="shared" ref="R232:AB232" si="238">SUM(R229)</f>
        <v>0</v>
      </c>
      <c r="S232" s="298"/>
      <c r="T232" s="298">
        <f t="shared" si="238"/>
        <v>0</v>
      </c>
      <c r="U232" s="298">
        <f t="shared" si="238"/>
        <v>0</v>
      </c>
      <c r="V232" s="298">
        <f t="shared" si="238"/>
        <v>0</v>
      </c>
      <c r="W232" s="298">
        <f t="shared" si="238"/>
        <v>0</v>
      </c>
      <c r="X232" s="298">
        <f t="shared" si="238"/>
        <v>0</v>
      </c>
      <c r="Y232" s="298">
        <f t="shared" si="238"/>
        <v>0</v>
      </c>
      <c r="Z232" s="298">
        <f t="shared" si="238"/>
        <v>0</v>
      </c>
      <c r="AA232" s="298">
        <f t="shared" si="238"/>
        <v>0</v>
      </c>
      <c r="AB232" s="298">
        <f t="shared" si="238"/>
        <v>0</v>
      </c>
      <c r="AC232" s="298">
        <f>SUM(AC231)</f>
        <v>0</v>
      </c>
      <c r="AD232" s="298">
        <f>SUM(AE232:AP232)</f>
        <v>0</v>
      </c>
      <c r="AE232" s="298">
        <f t="shared" ref="AE232:AO232" si="239">SUM(AE229)</f>
        <v>0</v>
      </c>
      <c r="AF232" s="298"/>
      <c r="AG232" s="298">
        <f t="shared" si="239"/>
        <v>0</v>
      </c>
      <c r="AH232" s="298">
        <f t="shared" si="239"/>
        <v>0</v>
      </c>
      <c r="AI232" s="298">
        <f t="shared" si="239"/>
        <v>0</v>
      </c>
      <c r="AJ232" s="298">
        <f t="shared" si="239"/>
        <v>0</v>
      </c>
      <c r="AK232" s="298">
        <f t="shared" si="239"/>
        <v>0</v>
      </c>
      <c r="AL232" s="298">
        <f t="shared" si="239"/>
        <v>0</v>
      </c>
      <c r="AM232" s="298">
        <f t="shared" si="239"/>
        <v>0</v>
      </c>
      <c r="AN232" s="298">
        <f t="shared" si="239"/>
        <v>0</v>
      </c>
      <c r="AO232" s="298">
        <f t="shared" si="239"/>
        <v>0</v>
      </c>
      <c r="AP232" s="298">
        <f>SUM(AP231)</f>
        <v>0</v>
      </c>
    </row>
    <row r="233" spans="1:42" s="269" customFormat="1" ht="13.2" x14ac:dyDescent="0.25">
      <c r="A233" s="292" t="s">
        <v>74</v>
      </c>
      <c r="B233" s="293" t="s">
        <v>88</v>
      </c>
      <c r="C233" s="294">
        <f>SUM(D233:N233)</f>
        <v>1020000</v>
      </c>
      <c r="D233" s="300">
        <f t="shared" ref="D233:P233" si="240">D235</f>
        <v>0</v>
      </c>
      <c r="E233" s="300"/>
      <c r="F233" s="300">
        <f t="shared" si="240"/>
        <v>1020000</v>
      </c>
      <c r="G233" s="300">
        <f t="shared" si="240"/>
        <v>0</v>
      </c>
      <c r="H233" s="300">
        <f t="shared" si="240"/>
        <v>0</v>
      </c>
      <c r="I233" s="300">
        <f t="shared" si="240"/>
        <v>0</v>
      </c>
      <c r="J233" s="300">
        <f t="shared" si="240"/>
        <v>0</v>
      </c>
      <c r="K233" s="300">
        <f t="shared" si="240"/>
        <v>0</v>
      </c>
      <c r="L233" s="300">
        <f t="shared" si="240"/>
        <v>0</v>
      </c>
      <c r="M233" s="300">
        <f t="shared" si="240"/>
        <v>0</v>
      </c>
      <c r="N233" s="300">
        <f t="shared" si="240"/>
        <v>0</v>
      </c>
      <c r="O233" s="300">
        <f t="shared" si="240"/>
        <v>0</v>
      </c>
      <c r="P233" s="300">
        <f t="shared" si="240"/>
        <v>0</v>
      </c>
      <c r="Q233" s="294">
        <f>SUM(R233:AA233)</f>
        <v>2040000</v>
      </c>
      <c r="R233" s="300">
        <f t="shared" ref="R233:AC233" si="241">R235</f>
        <v>0</v>
      </c>
      <c r="S233" s="300"/>
      <c r="T233" s="300">
        <f t="shared" si="241"/>
        <v>2040000</v>
      </c>
      <c r="U233" s="300">
        <f t="shared" si="241"/>
        <v>0</v>
      </c>
      <c r="V233" s="300">
        <f t="shared" si="241"/>
        <v>0</v>
      </c>
      <c r="W233" s="300">
        <f t="shared" si="241"/>
        <v>0</v>
      </c>
      <c r="X233" s="300">
        <f t="shared" si="241"/>
        <v>0</v>
      </c>
      <c r="Y233" s="300">
        <f t="shared" si="241"/>
        <v>0</v>
      </c>
      <c r="Z233" s="300">
        <f t="shared" si="241"/>
        <v>0</v>
      </c>
      <c r="AA233" s="300">
        <f t="shared" si="241"/>
        <v>0</v>
      </c>
      <c r="AB233" s="300">
        <f t="shared" si="241"/>
        <v>0</v>
      </c>
      <c r="AC233" s="300">
        <f t="shared" si="241"/>
        <v>0</v>
      </c>
      <c r="AD233" s="294">
        <f>SUM(AE233:AN233)</f>
        <v>1960000</v>
      </c>
      <c r="AE233" s="300">
        <f t="shared" ref="AE233:AP233" si="242">AE235</f>
        <v>0</v>
      </c>
      <c r="AF233" s="300"/>
      <c r="AG233" s="300">
        <f t="shared" si="242"/>
        <v>1960000</v>
      </c>
      <c r="AH233" s="300">
        <f t="shared" si="242"/>
        <v>0</v>
      </c>
      <c r="AI233" s="300">
        <f t="shared" si="242"/>
        <v>0</v>
      </c>
      <c r="AJ233" s="300">
        <f t="shared" si="242"/>
        <v>0</v>
      </c>
      <c r="AK233" s="300">
        <f t="shared" si="242"/>
        <v>0</v>
      </c>
      <c r="AL233" s="300">
        <f t="shared" si="242"/>
        <v>0</v>
      </c>
      <c r="AM233" s="300">
        <f t="shared" si="242"/>
        <v>0</v>
      </c>
      <c r="AN233" s="300">
        <f t="shared" si="242"/>
        <v>0</v>
      </c>
      <c r="AO233" s="300">
        <f t="shared" si="242"/>
        <v>0</v>
      </c>
      <c r="AP233" s="300">
        <f t="shared" si="242"/>
        <v>0</v>
      </c>
    </row>
    <row r="234" spans="1:42" ht="26.4" x14ac:dyDescent="0.25">
      <c r="A234" s="313">
        <v>4231</v>
      </c>
      <c r="B234" s="314" t="s">
        <v>89</v>
      </c>
      <c r="C234" s="315">
        <f>SUM(D234:N234)</f>
        <v>1020000</v>
      </c>
      <c r="D234" s="316"/>
      <c r="E234" s="316"/>
      <c r="F234" s="316">
        <v>1020000</v>
      </c>
      <c r="G234" s="316"/>
      <c r="H234" s="316"/>
      <c r="I234" s="316"/>
      <c r="J234" s="316"/>
      <c r="K234" s="316"/>
      <c r="L234" s="316"/>
      <c r="M234" s="316"/>
      <c r="N234" s="316"/>
      <c r="O234" s="316"/>
      <c r="P234" s="316"/>
      <c r="Q234" s="315">
        <f>SUM(R234:AA234)</f>
        <v>2040000</v>
      </c>
      <c r="R234" s="316"/>
      <c r="S234" s="316"/>
      <c r="T234" s="316">
        <v>2040000</v>
      </c>
      <c r="U234" s="316"/>
      <c r="V234" s="316"/>
      <c r="W234" s="316"/>
      <c r="X234" s="316"/>
      <c r="Y234" s="316"/>
      <c r="Z234" s="316"/>
      <c r="AA234" s="316"/>
      <c r="AB234" s="316"/>
      <c r="AC234" s="316"/>
      <c r="AD234" s="315">
        <f>SUM(AE234:AN234)</f>
        <v>1960000</v>
      </c>
      <c r="AE234" s="316"/>
      <c r="AF234" s="316"/>
      <c r="AG234" s="316">
        <v>1960000</v>
      </c>
      <c r="AH234" s="316"/>
      <c r="AI234" s="316"/>
      <c r="AJ234" s="316"/>
      <c r="AK234" s="316"/>
      <c r="AL234" s="316"/>
      <c r="AM234" s="316"/>
      <c r="AN234" s="316"/>
      <c r="AO234" s="316"/>
      <c r="AP234" s="316"/>
    </row>
    <row r="235" spans="1:42" ht="13.8" thickBot="1" x14ac:dyDescent="0.3">
      <c r="A235" s="317">
        <v>423</v>
      </c>
      <c r="B235" s="318"/>
      <c r="C235" s="319">
        <f>SUM(C234)</f>
        <v>1020000</v>
      </c>
      <c r="D235" s="319">
        <f t="shared" ref="D235:O235" si="243">SUM(D234)</f>
        <v>0</v>
      </c>
      <c r="E235" s="319"/>
      <c r="F235" s="320">
        <f t="shared" si="243"/>
        <v>1020000</v>
      </c>
      <c r="G235" s="320">
        <f t="shared" si="243"/>
        <v>0</v>
      </c>
      <c r="H235" s="320">
        <f t="shared" si="243"/>
        <v>0</v>
      </c>
      <c r="I235" s="320">
        <f t="shared" si="243"/>
        <v>0</v>
      </c>
      <c r="J235" s="320">
        <f t="shared" si="243"/>
        <v>0</v>
      </c>
      <c r="K235" s="320">
        <f t="shared" si="243"/>
        <v>0</v>
      </c>
      <c r="L235" s="320">
        <f t="shared" si="243"/>
        <v>0</v>
      </c>
      <c r="M235" s="320">
        <f t="shared" si="243"/>
        <v>0</v>
      </c>
      <c r="N235" s="320">
        <f t="shared" si="243"/>
        <v>0</v>
      </c>
      <c r="O235" s="320">
        <f t="shared" si="243"/>
        <v>0</v>
      </c>
      <c r="P235" s="320"/>
      <c r="Q235" s="319">
        <f>SUM(Q234)</f>
        <v>2040000</v>
      </c>
      <c r="R235" s="319">
        <f t="shared" ref="R235:AB235" si="244">SUM(R234)</f>
        <v>0</v>
      </c>
      <c r="S235" s="319"/>
      <c r="T235" s="320">
        <f t="shared" si="244"/>
        <v>2040000</v>
      </c>
      <c r="U235" s="320">
        <f t="shared" si="244"/>
        <v>0</v>
      </c>
      <c r="V235" s="320">
        <f t="shared" si="244"/>
        <v>0</v>
      </c>
      <c r="W235" s="320">
        <f t="shared" si="244"/>
        <v>0</v>
      </c>
      <c r="X235" s="320">
        <f t="shared" si="244"/>
        <v>0</v>
      </c>
      <c r="Y235" s="320">
        <f t="shared" si="244"/>
        <v>0</v>
      </c>
      <c r="Z235" s="320">
        <f t="shared" si="244"/>
        <v>0</v>
      </c>
      <c r="AA235" s="320">
        <f t="shared" si="244"/>
        <v>0</v>
      </c>
      <c r="AB235" s="320">
        <f t="shared" si="244"/>
        <v>0</v>
      </c>
      <c r="AC235" s="320"/>
      <c r="AD235" s="319">
        <f>SUM(AD234)</f>
        <v>1960000</v>
      </c>
      <c r="AE235" s="319">
        <f t="shared" ref="AE235:AO235" si="245">SUM(AE234)</f>
        <v>0</v>
      </c>
      <c r="AF235" s="319"/>
      <c r="AG235" s="320">
        <f t="shared" si="245"/>
        <v>1960000</v>
      </c>
      <c r="AH235" s="320">
        <f t="shared" si="245"/>
        <v>0</v>
      </c>
      <c r="AI235" s="320">
        <f t="shared" si="245"/>
        <v>0</v>
      </c>
      <c r="AJ235" s="320">
        <f t="shared" si="245"/>
        <v>0</v>
      </c>
      <c r="AK235" s="320">
        <f t="shared" si="245"/>
        <v>0</v>
      </c>
      <c r="AL235" s="320">
        <f t="shared" si="245"/>
        <v>0</v>
      </c>
      <c r="AM235" s="320">
        <f t="shared" si="245"/>
        <v>0</v>
      </c>
      <c r="AN235" s="320">
        <f t="shared" si="245"/>
        <v>0</v>
      </c>
      <c r="AO235" s="320">
        <f t="shared" si="245"/>
        <v>0</v>
      </c>
      <c r="AP235" s="320"/>
    </row>
    <row r="236" spans="1:42" ht="13.8" thickBot="1" x14ac:dyDescent="0.3">
      <c r="A236" s="321"/>
      <c r="B236" s="322" t="s">
        <v>90</v>
      </c>
      <c r="C236" s="323">
        <f>C7+C150+C205</f>
        <v>61089357.379999995</v>
      </c>
      <c r="D236" s="324">
        <f>D7+D150+D205+D233</f>
        <v>1841000</v>
      </c>
      <c r="E236" s="324">
        <f>E7+E150+E205+E233</f>
        <v>1700000</v>
      </c>
      <c r="F236" s="323">
        <f t="shared" ref="F236:K236" si="246">F7+F150+F205</f>
        <v>2074760</v>
      </c>
      <c r="G236" s="323">
        <f t="shared" si="246"/>
        <v>300000</v>
      </c>
      <c r="H236" s="323">
        <f t="shared" si="246"/>
        <v>800000</v>
      </c>
      <c r="I236" s="323">
        <f t="shared" si="246"/>
        <v>1950000</v>
      </c>
      <c r="J236" s="323">
        <f t="shared" si="246"/>
        <v>1738871.38</v>
      </c>
      <c r="K236" s="323">
        <f t="shared" si="246"/>
        <v>48318929</v>
      </c>
      <c r="L236" s="323">
        <f>L7+L150+L205+L233</f>
        <v>2210797</v>
      </c>
      <c r="M236" s="323">
        <f>M7+M150+M205</f>
        <v>0</v>
      </c>
      <c r="N236" s="323">
        <f>N7+N150+N205</f>
        <v>155000</v>
      </c>
      <c r="O236" s="323">
        <f>O7+O150+O205</f>
        <v>0</v>
      </c>
      <c r="P236" s="323">
        <f>P7+P150+P205</f>
        <v>0</v>
      </c>
      <c r="Q236" s="324">
        <f>Q7+Q150+Q205</f>
        <v>61180969</v>
      </c>
      <c r="R236" s="324">
        <f>R7+R150+R205+R233</f>
        <v>1430000</v>
      </c>
      <c r="S236" s="324">
        <f>S7+S150+S205+S233</f>
        <v>1700000</v>
      </c>
      <c r="T236" s="323">
        <f>T7+T150+T205</f>
        <v>4000000</v>
      </c>
      <c r="U236" s="323">
        <f>U7+U150+U205</f>
        <v>300000</v>
      </c>
      <c r="V236" s="323">
        <f>V7+V150+V205</f>
        <v>0</v>
      </c>
      <c r="W236" s="324">
        <f>W7+W150+W205+W233</f>
        <v>4350000</v>
      </c>
      <c r="X236" s="324">
        <f>X7+X150+X205+X233</f>
        <v>47555364</v>
      </c>
      <c r="Y236" s="324">
        <f>Y7+Y150+Y205+Y233</f>
        <v>1730605</v>
      </c>
      <c r="Z236" s="323">
        <f>Z7+Z150+Z205</f>
        <v>0</v>
      </c>
      <c r="AA236" s="323">
        <f>AA7+AA150+AA205</f>
        <v>115000</v>
      </c>
      <c r="AB236" s="323">
        <f>AB7+AB150+AB205</f>
        <v>0</v>
      </c>
      <c r="AC236" s="323">
        <f>AC7+AC150+AC205</f>
        <v>0</v>
      </c>
      <c r="AD236" s="324">
        <f>AD7+AD150+AD205</f>
        <v>61414476</v>
      </c>
      <c r="AE236" s="324">
        <f>AE7+AE150+AE205+AE233</f>
        <v>2500000</v>
      </c>
      <c r="AF236" s="324">
        <f>AF7+AF150+AF205+AF233</f>
        <v>1700000</v>
      </c>
      <c r="AG236" s="323">
        <f>AG7+AG150+AG205</f>
        <v>4000000</v>
      </c>
      <c r="AH236" s="323">
        <f>AH7+AH150+AH205</f>
        <v>300000</v>
      </c>
      <c r="AI236" s="323">
        <f>AI7+AI150+AI205</f>
        <v>0</v>
      </c>
      <c r="AJ236" s="323">
        <f>AJ7+AJ150+AJ205</f>
        <v>3510000</v>
      </c>
      <c r="AK236" s="323">
        <f>AK7+AK150+AK205</f>
        <v>47555364</v>
      </c>
      <c r="AL236" s="323">
        <f>AL7+AL150+AL205+AL233</f>
        <v>1734112</v>
      </c>
      <c r="AM236" s="323">
        <f>AM7+AM150+AM205</f>
        <v>0</v>
      </c>
      <c r="AN236" s="323">
        <f>AN7+AN150+AN205</f>
        <v>115000</v>
      </c>
      <c r="AO236" s="323">
        <f>AO7+AO150+AO205</f>
        <v>0</v>
      </c>
      <c r="AP236" s="323">
        <f>AP7+AP150+AP205</f>
        <v>0</v>
      </c>
    </row>
    <row r="237" spans="1:42" x14ac:dyDescent="0.25">
      <c r="B237" s="326"/>
      <c r="C237" s="327"/>
    </row>
    <row r="238" spans="1:42" x14ac:dyDescent="0.25">
      <c r="B238" s="359"/>
      <c r="C238" s="363">
        <f>SUM(D236:P236)</f>
        <v>61089357.379999995</v>
      </c>
      <c r="I238" s="327"/>
      <c r="J238" s="327"/>
      <c r="Q238" s="329">
        <f>SUM(R236:AC236)</f>
        <v>61180969</v>
      </c>
      <c r="AC238" s="329"/>
      <c r="AD238" s="329">
        <f>SUM(AF236:AP236)</f>
        <v>58914476</v>
      </c>
    </row>
    <row r="239" spans="1:42" x14ac:dyDescent="0.25">
      <c r="E239" s="329">
        <f>SUM(D236:H236)</f>
        <v>6715760</v>
      </c>
      <c r="I239" s="329"/>
      <c r="J239" s="329"/>
      <c r="Q239" s="329">
        <f>Q236-Q238</f>
        <v>0</v>
      </c>
    </row>
    <row r="240" spans="1:42" x14ac:dyDescent="0.25">
      <c r="C240" s="329">
        <f>SUM(C238:C239)</f>
        <v>61089357.379999995</v>
      </c>
      <c r="Q240" s="329"/>
    </row>
  </sheetData>
  <mergeCells count="4">
    <mergeCell ref="A1:AC1"/>
    <mergeCell ref="D3:F3"/>
    <mergeCell ref="R3:S3"/>
    <mergeCell ref="AE3:AF3"/>
  </mergeCells>
  <printOptions horizontalCentered="1"/>
  <pageMargins left="0" right="0" top="0.43307086614173229" bottom="0.19685039370078741" header="0.31496062992125984" footer="0.19685039370078741"/>
  <pageSetup paperSize="9" scale="80" firstPageNumber="3" orientation="landscape" useFirstPageNumber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267"/>
  <sheetViews>
    <sheetView zoomScaleNormal="100" workbookViewId="0">
      <pane xSplit="2" ySplit="4" topLeftCell="C5" activePane="bottomRight" state="frozen"/>
      <selection pane="topRight" activeCell="W1" sqref="W1"/>
      <selection pane="bottomLeft" activeCell="A149" sqref="A149"/>
      <selection pane="bottomRight" activeCell="A15" sqref="A15"/>
    </sheetView>
  </sheetViews>
  <sheetFormatPr defaultColWidth="8.88671875" defaultRowHeight="12.6" x14ac:dyDescent="0.25"/>
  <cols>
    <col min="1" max="1" width="6.33203125" style="325" customWidth="1"/>
    <col min="2" max="2" width="29.6640625" style="330" customWidth="1"/>
    <col min="3" max="3" width="12.88671875" style="328" customWidth="1"/>
    <col min="4" max="4" width="11.88671875" style="328" customWidth="1"/>
    <col min="5" max="5" width="9.33203125" style="328" customWidth="1"/>
    <col min="6" max="6" width="11.88671875" style="328" customWidth="1"/>
    <col min="7" max="7" width="11.44140625" style="328" customWidth="1"/>
    <col min="8" max="8" width="9.5546875" style="328" customWidth="1"/>
    <col min="9" max="9" width="11.6640625" style="328" customWidth="1"/>
    <col min="10" max="10" width="2.5546875" style="328" customWidth="1"/>
    <col min="11" max="12" width="12.6640625" style="328" customWidth="1"/>
    <col min="13" max="13" width="10" style="328" customWidth="1"/>
    <col min="14" max="14" width="9.33203125" style="328" customWidth="1"/>
    <col min="15" max="15" width="10.44140625" style="328" customWidth="1"/>
    <col min="16" max="16" width="0.44140625" style="328" customWidth="1"/>
    <col min="17" max="17" width="11.6640625" style="328" customWidth="1"/>
    <col min="18" max="18" width="12.5546875" style="328" customWidth="1"/>
    <col min="19" max="19" width="12.33203125" style="328" customWidth="1"/>
    <col min="20" max="20" width="9.88671875" style="328" customWidth="1"/>
    <col min="21" max="21" width="12" style="328" customWidth="1"/>
    <col min="22" max="22" width="10.109375" style="328" customWidth="1"/>
    <col min="23" max="23" width="8.5546875" style="328" customWidth="1"/>
    <col min="24" max="24" width="12.109375" style="328" customWidth="1"/>
    <col min="25" max="25" width="13" style="328" customWidth="1"/>
    <col min="26" max="26" width="12.109375" style="328" customWidth="1"/>
    <col min="27" max="27" width="11.6640625" style="328" customWidth="1"/>
    <col min="28" max="28" width="9.33203125" style="328" customWidth="1"/>
    <col min="29" max="29" width="10.109375" style="328" customWidth="1"/>
    <col min="30" max="30" width="6" style="328" customWidth="1"/>
    <col min="31" max="31" width="8.33203125" style="328" customWidth="1"/>
    <col min="32" max="32" width="12.6640625" style="328" customWidth="1"/>
    <col min="33" max="33" width="12.5546875" style="328" customWidth="1"/>
    <col min="34" max="34" width="12.44140625" style="328" customWidth="1"/>
    <col min="35" max="35" width="12.109375" style="328" customWidth="1"/>
    <col min="36" max="36" width="10.33203125" style="328" customWidth="1"/>
    <col min="37" max="37" width="9.5546875" style="328" customWidth="1"/>
    <col min="38" max="38" width="12.33203125" style="328" customWidth="1"/>
    <col min="39" max="39" width="12.88671875" style="328" customWidth="1"/>
    <col min="40" max="40" width="10.5546875" style="328" customWidth="1"/>
    <col min="41" max="41" width="10.109375" style="328" customWidth="1"/>
    <col min="42" max="42" width="10.33203125" style="268" customWidth="1"/>
    <col min="43" max="43" width="6.88671875" style="268" customWidth="1"/>
    <col min="44" max="44" width="11" style="268" customWidth="1"/>
    <col min="45" max="984" width="14.88671875" style="268"/>
    <col min="985" max="16384" width="8.88671875" style="268"/>
  </cols>
  <sheetData>
    <row r="1" spans="1:44" ht="24" customHeight="1" x14ac:dyDescent="0.25">
      <c r="A1" s="657" t="s">
        <v>13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  <c r="AC1" s="657"/>
      <c r="AD1" s="65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</row>
    <row r="2" spans="1:44" s="269" customFormat="1" ht="16.2" thickBot="1" x14ac:dyDescent="0.3">
      <c r="A2" s="267"/>
      <c r="B2" s="45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</row>
    <row r="3" spans="1:44" s="276" customFormat="1" ht="66.75" customHeight="1" thickBot="1" x14ac:dyDescent="0.3">
      <c r="A3" s="270" t="s">
        <v>14</v>
      </c>
      <c r="B3" s="271" t="s">
        <v>15</v>
      </c>
      <c r="C3" s="369" t="s">
        <v>485</v>
      </c>
      <c r="D3" s="658" t="s">
        <v>4</v>
      </c>
      <c r="E3" s="659"/>
      <c r="F3" s="659"/>
      <c r="G3" s="374"/>
      <c r="H3" s="375"/>
      <c r="I3" s="370" t="s">
        <v>5</v>
      </c>
      <c r="J3" s="167" t="s">
        <v>468</v>
      </c>
      <c r="K3" s="272" t="s">
        <v>380</v>
      </c>
      <c r="L3" s="272" t="s">
        <v>7</v>
      </c>
      <c r="M3" s="167" t="s">
        <v>478</v>
      </c>
      <c r="N3" s="272" t="s">
        <v>16</v>
      </c>
      <c r="O3" s="272" t="s">
        <v>8</v>
      </c>
      <c r="P3" s="272" t="s">
        <v>9</v>
      </c>
      <c r="Q3" s="167" t="s">
        <v>417</v>
      </c>
      <c r="R3" s="421" t="s">
        <v>471</v>
      </c>
      <c r="S3" s="660" t="s">
        <v>4</v>
      </c>
      <c r="T3" s="661"/>
      <c r="U3" s="425"/>
      <c r="V3" s="425"/>
      <c r="W3" s="426"/>
      <c r="X3" s="422" t="s">
        <v>5</v>
      </c>
      <c r="Y3" s="273" t="s">
        <v>6</v>
      </c>
      <c r="Z3" s="273" t="s">
        <v>7</v>
      </c>
      <c r="AA3" s="565" t="s">
        <v>478</v>
      </c>
      <c r="AB3" s="273" t="s">
        <v>16</v>
      </c>
      <c r="AC3" s="273" t="s">
        <v>8</v>
      </c>
      <c r="AD3" s="273" t="s">
        <v>9</v>
      </c>
      <c r="AE3" s="273" t="s">
        <v>403</v>
      </c>
      <c r="AF3" s="427" t="s">
        <v>501</v>
      </c>
      <c r="AG3" s="662" t="s">
        <v>4</v>
      </c>
      <c r="AH3" s="663"/>
      <c r="AI3" s="429"/>
      <c r="AJ3" s="429"/>
      <c r="AK3" s="430"/>
      <c r="AL3" s="428" t="s">
        <v>5</v>
      </c>
      <c r="AM3" s="274" t="s">
        <v>6</v>
      </c>
      <c r="AN3" s="274" t="s">
        <v>7</v>
      </c>
      <c r="AO3" s="274" t="s">
        <v>16</v>
      </c>
      <c r="AP3" s="274" t="s">
        <v>8</v>
      </c>
      <c r="AQ3" s="275" t="s">
        <v>9</v>
      </c>
      <c r="AR3" s="275" t="s">
        <v>403</v>
      </c>
    </row>
    <row r="4" spans="1:44" ht="44.1" customHeight="1" thickBot="1" x14ac:dyDescent="0.3">
      <c r="A4" s="277"/>
      <c r="B4" s="278"/>
      <c r="C4" s="279"/>
      <c r="D4" s="420" t="s">
        <v>10</v>
      </c>
      <c r="E4" s="418" t="s">
        <v>434</v>
      </c>
      <c r="F4" s="372" t="s">
        <v>419</v>
      </c>
      <c r="G4" s="507" t="s">
        <v>379</v>
      </c>
      <c r="H4" s="419" t="s">
        <v>17</v>
      </c>
      <c r="I4" s="280">
        <v>3211</v>
      </c>
      <c r="J4" s="280">
        <v>922</v>
      </c>
      <c r="K4" s="281" t="s">
        <v>11</v>
      </c>
      <c r="L4" s="282">
        <v>5211</v>
      </c>
      <c r="M4" s="282">
        <v>5251</v>
      </c>
      <c r="N4" s="282">
        <v>6211</v>
      </c>
      <c r="O4" s="282">
        <v>7311</v>
      </c>
      <c r="P4" s="282">
        <v>8311</v>
      </c>
      <c r="Q4" s="280">
        <v>1813</v>
      </c>
      <c r="R4" s="279"/>
      <c r="S4" s="423" t="s">
        <v>10</v>
      </c>
      <c r="T4" s="418" t="s">
        <v>434</v>
      </c>
      <c r="U4" s="372" t="s">
        <v>421</v>
      </c>
      <c r="V4" s="435" t="s">
        <v>509</v>
      </c>
      <c r="W4" s="373" t="s">
        <v>442</v>
      </c>
      <c r="X4" s="282">
        <v>3211</v>
      </c>
      <c r="Y4" s="281" t="s">
        <v>11</v>
      </c>
      <c r="Z4" s="282">
        <v>5211</v>
      </c>
      <c r="AA4" s="282">
        <v>5251</v>
      </c>
      <c r="AB4" s="282">
        <v>6211</v>
      </c>
      <c r="AC4" s="282">
        <v>7311</v>
      </c>
      <c r="AD4" s="282">
        <v>8311</v>
      </c>
      <c r="AE4" s="282">
        <v>922</v>
      </c>
      <c r="AF4" s="279"/>
      <c r="AG4" s="423" t="s">
        <v>10</v>
      </c>
      <c r="AH4" s="418" t="s">
        <v>434</v>
      </c>
      <c r="AI4" s="372" t="s">
        <v>419</v>
      </c>
      <c r="AJ4" s="373" t="s">
        <v>382</v>
      </c>
      <c r="AK4" s="418" t="s">
        <v>443</v>
      </c>
      <c r="AL4" s="282">
        <v>3211</v>
      </c>
      <c r="AM4" s="281" t="s">
        <v>11</v>
      </c>
      <c r="AN4" s="282">
        <v>5211</v>
      </c>
      <c r="AO4" s="282">
        <v>6211</v>
      </c>
      <c r="AP4" s="282">
        <v>7311</v>
      </c>
      <c r="AQ4" s="282">
        <v>8311</v>
      </c>
      <c r="AR4" s="282">
        <v>922</v>
      </c>
    </row>
    <row r="5" spans="1:44" s="276" customFormat="1" ht="27.6" customHeight="1" x14ac:dyDescent="0.25">
      <c r="A5" s="283"/>
      <c r="B5" s="284" t="s">
        <v>18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</row>
    <row r="6" spans="1:44" ht="13.2" x14ac:dyDescent="0.25">
      <c r="A6" s="286"/>
      <c r="B6" s="287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</row>
    <row r="7" spans="1:44" s="276" customFormat="1" ht="39.6" x14ac:dyDescent="0.25">
      <c r="A7" s="289" t="s">
        <v>19</v>
      </c>
      <c r="B7" s="290" t="s">
        <v>20</v>
      </c>
      <c r="C7" s="291">
        <f>C8+C91+C126+C148+C157</f>
        <v>66246877</v>
      </c>
      <c r="D7" s="291">
        <f>D8+D91+D126+D148+D157</f>
        <v>2550000</v>
      </c>
      <c r="E7" s="291">
        <f t="shared" ref="E7:I7" si="0">E8+E91+E126+E148+E157</f>
        <v>0</v>
      </c>
      <c r="F7" s="291">
        <f t="shared" si="0"/>
        <v>0</v>
      </c>
      <c r="G7" s="291">
        <f t="shared" si="0"/>
        <v>300000</v>
      </c>
      <c r="H7" s="291">
        <f t="shared" si="0"/>
        <v>0</v>
      </c>
      <c r="I7" s="291">
        <f t="shared" si="0"/>
        <v>6668575</v>
      </c>
      <c r="J7" s="291">
        <f>J8+J91+J126+J148+J157</f>
        <v>0</v>
      </c>
      <c r="K7" s="291">
        <f>K8+K91+K126+K148+K157</f>
        <v>50558550</v>
      </c>
      <c r="L7" s="291">
        <f t="shared" ref="L7:O7" si="1">L8+L91+L126+L148+L157</f>
        <v>5293012</v>
      </c>
      <c r="M7" s="291">
        <f t="shared" si="1"/>
        <v>876740</v>
      </c>
      <c r="N7" s="291">
        <f t="shared" si="1"/>
        <v>0</v>
      </c>
      <c r="O7" s="291">
        <f t="shared" si="1"/>
        <v>0</v>
      </c>
      <c r="P7" s="291">
        <f>P8+P91+P126+P148+P157</f>
        <v>0</v>
      </c>
      <c r="Q7" s="291">
        <f t="shared" ref="Q7" si="2">Q8+Q91+Q126+Q148+Q157</f>
        <v>0</v>
      </c>
      <c r="R7" s="291">
        <f>R8+R91+R126+R148+R157</f>
        <v>65867146</v>
      </c>
      <c r="S7" s="291">
        <f t="shared" ref="S7" si="3">S8+S91+S126+S148+S157</f>
        <v>4500000</v>
      </c>
      <c r="T7" s="291">
        <f t="shared" ref="T7" si="4">T8+T91+T126+T148+T157</f>
        <v>0</v>
      </c>
      <c r="U7" s="291">
        <f t="shared" ref="U7" si="5">U8+U91+U126+U148+U157</f>
        <v>0</v>
      </c>
      <c r="V7" s="291">
        <f t="shared" ref="V7" si="6">V8+V91+V126+V148+V157</f>
        <v>300000</v>
      </c>
      <c r="W7" s="291">
        <f t="shared" ref="W7:X7" si="7">W8+W91+W126+W148+W157</f>
        <v>0</v>
      </c>
      <c r="X7" s="291">
        <f t="shared" si="7"/>
        <v>5239925</v>
      </c>
      <c r="Y7" s="291">
        <f t="shared" ref="Y7:AA7" si="8">Y8+Y91+Y126+Y148+Y157</f>
        <v>50658550</v>
      </c>
      <c r="Z7" s="291">
        <f t="shared" si="8"/>
        <v>4149490</v>
      </c>
      <c r="AA7" s="291">
        <f t="shared" si="8"/>
        <v>1019181</v>
      </c>
      <c r="AB7" s="291">
        <f t="shared" ref="AB7" si="9">AB8+AB91+AB126+AB148+AB157</f>
        <v>0</v>
      </c>
      <c r="AC7" s="291">
        <f t="shared" ref="AC7" si="10">AC8+AC91+AC126+AC148+AC157</f>
        <v>0</v>
      </c>
      <c r="AD7" s="291">
        <f t="shared" ref="AD7" si="11">AD8+AD91+AD126+AD148+AD157</f>
        <v>0</v>
      </c>
      <c r="AE7" s="291">
        <f t="shared" ref="AE7:AF7" si="12">AE8+AE91+AE126+AE148+AE157</f>
        <v>0</v>
      </c>
      <c r="AF7" s="291">
        <f t="shared" si="12"/>
        <v>61578965</v>
      </c>
      <c r="AG7" s="291">
        <f t="shared" ref="AG7:AI7" si="13">AG8+AG91+AG126+AG148+AG157</f>
        <v>5000000</v>
      </c>
      <c r="AH7" s="291">
        <f t="shared" si="13"/>
        <v>0</v>
      </c>
      <c r="AI7" s="291">
        <f t="shared" si="13"/>
        <v>0</v>
      </c>
      <c r="AJ7" s="291">
        <f t="shared" ref="AJ7" si="14">AJ8+AJ91+AJ126+AJ148+AJ157</f>
        <v>300000</v>
      </c>
      <c r="AK7" s="291">
        <f t="shared" ref="AK7" si="15">AK8+AK91+AK126+AK148+AK157</f>
        <v>0</v>
      </c>
      <c r="AL7" s="291">
        <f t="shared" ref="AL7" si="16">AL8+AL91+AL126+AL148+AL157</f>
        <v>5274925</v>
      </c>
      <c r="AM7" s="291">
        <f t="shared" ref="AM7:AN7" si="17">AM8+AM91+AM126+AM148+AM157</f>
        <v>50658550</v>
      </c>
      <c r="AN7" s="291">
        <f t="shared" si="17"/>
        <v>345490</v>
      </c>
      <c r="AO7" s="291">
        <f t="shared" ref="AO7:AQ7" si="18">AO8+AO91+AO126+AO148+AO157</f>
        <v>0</v>
      </c>
      <c r="AP7" s="291">
        <f t="shared" si="18"/>
        <v>0</v>
      </c>
      <c r="AQ7" s="291">
        <f t="shared" si="18"/>
        <v>0</v>
      </c>
      <c r="AR7" s="291">
        <f t="shared" ref="AR7" si="19">AR8+AR91+AR126+AR148+AR157</f>
        <v>0</v>
      </c>
    </row>
    <row r="8" spans="1:44" ht="28.5" customHeight="1" x14ac:dyDescent="0.25">
      <c r="A8" s="292" t="s">
        <v>21</v>
      </c>
      <c r="B8" s="293" t="s">
        <v>22</v>
      </c>
      <c r="C8" s="294">
        <f>C12+C14+C17+C22+C29+C39+C41+C49+C53+C55+C57</f>
        <v>63584614</v>
      </c>
      <c r="D8" s="294">
        <f t="shared" ref="D8:P8" si="20">D12+D14+D17+D22+D29+D39+D41+D49+D53+D55+D57</f>
        <v>2000000</v>
      </c>
      <c r="E8" s="294">
        <f t="shared" si="20"/>
        <v>0</v>
      </c>
      <c r="F8" s="294">
        <f t="shared" si="20"/>
        <v>0</v>
      </c>
      <c r="G8" s="294">
        <f t="shared" si="20"/>
        <v>0</v>
      </c>
      <c r="H8" s="294">
        <f t="shared" si="20"/>
        <v>0</v>
      </c>
      <c r="I8" s="294">
        <f t="shared" si="20"/>
        <v>6150595</v>
      </c>
      <c r="J8" s="294">
        <f t="shared" si="20"/>
        <v>0</v>
      </c>
      <c r="K8" s="294">
        <f t="shared" si="20"/>
        <v>50301007</v>
      </c>
      <c r="L8" s="294">
        <f t="shared" si="20"/>
        <v>5133012</v>
      </c>
      <c r="M8" s="294">
        <f t="shared" ref="M8" si="21">M12+M14+M17+M22+M29+M39+M41+M49+M53+M55+M57</f>
        <v>0</v>
      </c>
      <c r="N8" s="294">
        <f t="shared" si="20"/>
        <v>0</v>
      </c>
      <c r="O8" s="294">
        <f t="shared" si="20"/>
        <v>0</v>
      </c>
      <c r="P8" s="294">
        <f t="shared" si="20"/>
        <v>0</v>
      </c>
      <c r="Q8" s="294">
        <f t="shared" ref="Q8" si="22">Q12+Q14+Q17+Q22+Q29+Q39+Q41+Q49+Q53+Q55+Q57</f>
        <v>0</v>
      </c>
      <c r="R8" s="294">
        <f>R12+R14+R17+R22+R29+R39+R41+R49+R53+R57</f>
        <v>62991742</v>
      </c>
      <c r="S8" s="294">
        <f>S12+S14+S17+S22+S29+S39+S41+S49+S57</f>
        <v>3900000</v>
      </c>
      <c r="T8" s="294">
        <f t="shared" ref="T8" si="23">T12+T14+T17+T22+T29+T39+T41+T49+T53+T55+T57</f>
        <v>0</v>
      </c>
      <c r="U8" s="294">
        <f>U12+U14+U17+U22+U29+U39+U41+U49+U57</f>
        <v>0</v>
      </c>
      <c r="V8" s="294">
        <f>V12+V14+V17+V22+V29+V39+V41+V49+V57</f>
        <v>0</v>
      </c>
      <c r="W8" s="294">
        <f>W12+W14+W17+W22+W29+W39+W41+W49+W57</f>
        <v>0</v>
      </c>
      <c r="X8" s="294">
        <f>X12+X14+X17+X22+X29+X39+X41+X49+X53+X57</f>
        <v>4701245</v>
      </c>
      <c r="Y8" s="294">
        <f>Y12+Y14+Y17+Y22+Y29+Y39+Y41+Y49+Y53+Y57</f>
        <v>50401007</v>
      </c>
      <c r="Z8" s="294">
        <f t="shared" ref="Z8:AA8" si="24">Z12+Z14+Z17+Z22+Z29+Z39+Z41+Z49+Z53+Z57</f>
        <v>3989490</v>
      </c>
      <c r="AA8" s="294">
        <f t="shared" si="24"/>
        <v>0</v>
      </c>
      <c r="AB8" s="294">
        <f>AB12+AB14+AB17+AB22+AB29+AB39+AB41+AB49+AB57</f>
        <v>0</v>
      </c>
      <c r="AC8" s="294">
        <f>AC12+AC14+AC17+AC22+AC29+AC39+AC41+AC49+AC57</f>
        <v>0</v>
      </c>
      <c r="AD8" s="294">
        <f>AD12+AD14+AD17+AD22+AD29+AD39+AD41+AD49+AD57</f>
        <v>0</v>
      </c>
      <c r="AE8" s="294">
        <f>AE12+AE14+AE17+AE22+AE29+AE39+AE41+AE49+AE53+AE57</f>
        <v>0</v>
      </c>
      <c r="AF8" s="294">
        <f>AF12+AF14+AF17+AF22+AF29+AF39+AF41+AF49+AF53+AF57</f>
        <v>59799142</v>
      </c>
      <c r="AG8" s="294">
        <f>AG12+AG14+AG17+AG22+AG29+AG39+AG41+AG49+AG53+AG57</f>
        <v>4400000</v>
      </c>
      <c r="AH8" s="294">
        <f t="shared" ref="AH8:AK8" si="25">AH12+AH14+AH17+AH22+AH29+AH39+AH41+AH49+AH53+AH57</f>
        <v>0</v>
      </c>
      <c r="AI8" s="294">
        <f t="shared" si="25"/>
        <v>0</v>
      </c>
      <c r="AJ8" s="294">
        <f t="shared" si="25"/>
        <v>0</v>
      </c>
      <c r="AK8" s="294">
        <f t="shared" si="25"/>
        <v>0</v>
      </c>
      <c r="AL8" s="294">
        <f>AL12+AL14+AL17+AL22+AL29+AL39+AL41+AL49+AL53+AL57</f>
        <v>4812645</v>
      </c>
      <c r="AM8" s="294">
        <f>AM12+AM14+AM17+AM22+AM29+AM39+AM41+AM49+AM53+AM57</f>
        <v>50401007</v>
      </c>
      <c r="AN8" s="294">
        <f>AN12+AN14+AN17+AN22+AN29+AN39+AN41+AN49+AN53+AN57</f>
        <v>185490</v>
      </c>
      <c r="AO8" s="294">
        <f>AO12+AO14+AO17+AO22+AO29+AO39+AO41+AO49+AO57</f>
        <v>0</v>
      </c>
      <c r="AP8" s="294">
        <f>AP12+AP14+AP17+AP22+AP29+AP39+AP41+AP49+AP57</f>
        <v>0</v>
      </c>
      <c r="AQ8" s="294">
        <f>AQ12+AQ14+AQ17+AQ22+AQ29+AQ39+AQ41+AQ49+AQ57</f>
        <v>0</v>
      </c>
      <c r="AR8" s="294">
        <f>AR12+AR14+AR17+AR22+AR29+AR39+AR41+AR49+AR53+AR57</f>
        <v>0</v>
      </c>
    </row>
    <row r="9" spans="1:44" ht="13.2" x14ac:dyDescent="0.25">
      <c r="A9" s="295">
        <v>3111</v>
      </c>
      <c r="B9" s="287" t="s">
        <v>23</v>
      </c>
      <c r="C9" s="387">
        <f>SUM(D9:Q9)</f>
        <v>42670612</v>
      </c>
      <c r="D9" s="387">
        <v>1250000</v>
      </c>
      <c r="E9" s="387"/>
      <c r="F9" s="387"/>
      <c r="G9" s="387"/>
      <c r="H9" s="387"/>
      <c r="I9" s="387">
        <v>2283510</v>
      </c>
      <c r="J9" s="296"/>
      <c r="K9" s="296">
        <v>37099490</v>
      </c>
      <c r="L9" s="296">
        <v>2037612</v>
      </c>
      <c r="M9" s="296"/>
      <c r="N9" s="296"/>
      <c r="O9" s="296"/>
      <c r="P9" s="296"/>
      <c r="Q9" s="296"/>
      <c r="R9" s="296">
        <f>SUM(S9:AE9)</f>
        <v>41827434</v>
      </c>
      <c r="S9" s="296">
        <v>2000000</v>
      </c>
      <c r="T9" s="387"/>
      <c r="U9" s="296"/>
      <c r="V9" s="296"/>
      <c r="W9" s="296"/>
      <c r="X9" s="296">
        <v>2113710</v>
      </c>
      <c r="Y9" s="296">
        <v>36580234</v>
      </c>
      <c r="Z9" s="296">
        <v>1133490</v>
      </c>
      <c r="AA9" s="296"/>
      <c r="AB9" s="296"/>
      <c r="AC9" s="296"/>
      <c r="AD9" s="296"/>
      <c r="AE9" s="296"/>
      <c r="AF9" s="296">
        <f>SUM(AG9:AR9)</f>
        <v>41303960</v>
      </c>
      <c r="AG9" s="296">
        <v>2300000</v>
      </c>
      <c r="AH9" s="387"/>
      <c r="AI9" s="296"/>
      <c r="AJ9" s="296"/>
      <c r="AK9" s="296"/>
      <c r="AL9" s="296">
        <v>2318710</v>
      </c>
      <c r="AM9" s="296">
        <v>36619760</v>
      </c>
      <c r="AN9" s="296">
        <v>65490</v>
      </c>
      <c r="AO9" s="296"/>
      <c r="AP9" s="296"/>
      <c r="AQ9" s="296"/>
      <c r="AR9" s="296"/>
    </row>
    <row r="10" spans="1:44" ht="13.2" x14ac:dyDescent="0.25">
      <c r="A10" s="295">
        <v>3113</v>
      </c>
      <c r="B10" s="287" t="s">
        <v>212</v>
      </c>
      <c r="C10" s="387">
        <f>SUM(D10:Q10)</f>
        <v>3300000</v>
      </c>
      <c r="D10" s="387"/>
      <c r="E10" s="387"/>
      <c r="F10" s="387"/>
      <c r="G10" s="387"/>
      <c r="H10" s="387"/>
      <c r="I10" s="387">
        <v>750550</v>
      </c>
      <c r="J10" s="296"/>
      <c r="K10" s="296">
        <v>2549450</v>
      </c>
      <c r="L10" s="296"/>
      <c r="M10" s="296"/>
      <c r="N10" s="296"/>
      <c r="O10" s="296"/>
      <c r="P10" s="296"/>
      <c r="Q10" s="296"/>
      <c r="R10" s="296">
        <f>SUM(S10:AE10)</f>
        <v>3300000</v>
      </c>
      <c r="S10" s="296"/>
      <c r="T10" s="387"/>
      <c r="U10" s="296"/>
      <c r="V10" s="296"/>
      <c r="W10" s="296"/>
      <c r="X10" s="296">
        <v>750550</v>
      </c>
      <c r="Y10" s="296">
        <v>2549450</v>
      </c>
      <c r="Z10" s="296"/>
      <c r="AA10" s="296"/>
      <c r="AB10" s="296"/>
      <c r="AC10" s="296"/>
      <c r="AD10" s="296"/>
      <c r="AE10" s="296"/>
      <c r="AF10" s="296">
        <f>SUM(AG10:AR10)</f>
        <v>3250000</v>
      </c>
      <c r="AG10" s="296"/>
      <c r="AH10" s="387"/>
      <c r="AI10" s="296"/>
      <c r="AJ10" s="296"/>
      <c r="AK10" s="296"/>
      <c r="AL10" s="296">
        <v>753950</v>
      </c>
      <c r="AM10" s="296">
        <v>2496050</v>
      </c>
      <c r="AN10" s="296"/>
      <c r="AO10" s="296"/>
      <c r="AP10" s="296"/>
      <c r="AQ10" s="296"/>
      <c r="AR10" s="296"/>
    </row>
    <row r="11" spans="1:44" ht="13.2" x14ac:dyDescent="0.25">
      <c r="A11" s="295">
        <v>3114</v>
      </c>
      <c r="B11" s="332" t="s">
        <v>214</v>
      </c>
      <c r="C11" s="387">
        <f>SUM(D11:Q11)</f>
        <v>1600000</v>
      </c>
      <c r="D11" s="387"/>
      <c r="E11" s="387"/>
      <c r="F11" s="387"/>
      <c r="G11" s="387"/>
      <c r="H11" s="387"/>
      <c r="I11" s="387"/>
      <c r="J11" s="296"/>
      <c r="K11" s="296">
        <v>0</v>
      </c>
      <c r="L11" s="296">
        <v>1600000</v>
      </c>
      <c r="M11" s="296"/>
      <c r="N11" s="296"/>
      <c r="O11" s="296"/>
      <c r="P11" s="296"/>
      <c r="Q11" s="296"/>
      <c r="R11" s="296">
        <f>SUM(S11:AE11)</f>
        <v>1638200</v>
      </c>
      <c r="S11" s="296"/>
      <c r="T11" s="387"/>
      <c r="U11" s="296"/>
      <c r="V11" s="296"/>
      <c r="W11" s="296"/>
      <c r="X11" s="296"/>
      <c r="Y11" s="296"/>
      <c r="Z11" s="296">
        <v>1638200</v>
      </c>
      <c r="AA11" s="296"/>
      <c r="AB11" s="296"/>
      <c r="AC11" s="296"/>
      <c r="AD11" s="296"/>
      <c r="AE11" s="296"/>
      <c r="AF11" s="296">
        <f>SUM(AG11:AR11)</f>
        <v>0</v>
      </c>
      <c r="AG11" s="296"/>
      <c r="AH11" s="387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</row>
    <row r="12" spans="1:44" ht="13.2" x14ac:dyDescent="0.25">
      <c r="A12" s="286">
        <v>311</v>
      </c>
      <c r="B12" s="297"/>
      <c r="C12" s="388">
        <f>SUM(D12:Q12)</f>
        <v>47570612</v>
      </c>
      <c r="D12" s="388">
        <f t="shared" ref="D12:O12" si="26">SUM(D9)</f>
        <v>1250000</v>
      </c>
      <c r="E12" s="388">
        <f t="shared" ref="E12" si="27">SUM(E9)</f>
        <v>0</v>
      </c>
      <c r="F12" s="388">
        <f t="shared" si="26"/>
        <v>0</v>
      </c>
      <c r="G12" s="388">
        <f t="shared" si="26"/>
        <v>0</v>
      </c>
      <c r="H12" s="388">
        <f t="shared" si="26"/>
        <v>0</v>
      </c>
      <c r="I12" s="388">
        <f>SUM(I9:I11)</f>
        <v>3034060</v>
      </c>
      <c r="J12" s="298">
        <f>SUM(J9:J11)</f>
        <v>0</v>
      </c>
      <c r="K12" s="298">
        <f>SUM(K9:K11)</f>
        <v>39648940</v>
      </c>
      <c r="L12" s="298">
        <f>SUM(L9:L11)</f>
        <v>3637612</v>
      </c>
      <c r="M12" s="298">
        <f>SUM(M9:M11)</f>
        <v>0</v>
      </c>
      <c r="N12" s="298">
        <f t="shared" si="26"/>
        <v>0</v>
      </c>
      <c r="O12" s="298">
        <f t="shared" si="26"/>
        <v>0</v>
      </c>
      <c r="P12" s="298">
        <f t="shared" ref="P12" si="28">SUM(P9)</f>
        <v>0</v>
      </c>
      <c r="Q12" s="298">
        <f t="shared" ref="Q12" si="29">SUM(Q9)</f>
        <v>0</v>
      </c>
      <c r="R12" s="298">
        <f>SUM(S12:AE12)</f>
        <v>46765634</v>
      </c>
      <c r="S12" s="298">
        <f t="shared" ref="S12:W12" si="30">SUM(S9)</f>
        <v>2000000</v>
      </c>
      <c r="T12" s="388">
        <f t="shared" ref="T12" si="31">SUM(T9)</f>
        <v>0</v>
      </c>
      <c r="U12" s="298">
        <f t="shared" si="30"/>
        <v>0</v>
      </c>
      <c r="V12" s="298">
        <f t="shared" si="30"/>
        <v>0</v>
      </c>
      <c r="W12" s="298">
        <f t="shared" si="30"/>
        <v>0</v>
      </c>
      <c r="X12" s="298">
        <f>SUM(X9:X11)</f>
        <v>2864260</v>
      </c>
      <c r="Y12" s="298">
        <f>SUM(Y9:Y11)</f>
        <v>39129684</v>
      </c>
      <c r="Z12" s="298">
        <f>SUM(Z9:Z11)</f>
        <v>2771690</v>
      </c>
      <c r="AA12" s="298">
        <f t="shared" ref="AA12" si="32">SUM(AA9)</f>
        <v>0</v>
      </c>
      <c r="AB12" s="298">
        <f t="shared" ref="AB12:AC12" si="33">SUM(AB9)</f>
        <v>0</v>
      </c>
      <c r="AC12" s="298">
        <f t="shared" si="33"/>
        <v>0</v>
      </c>
      <c r="AD12" s="298">
        <f t="shared" ref="AD12" si="34">SUM(AD9)</f>
        <v>0</v>
      </c>
      <c r="AE12" s="298">
        <f t="shared" ref="AE12" si="35">SUM(AE9)</f>
        <v>0</v>
      </c>
      <c r="AF12" s="298">
        <f>SUM(AG12:AR12)</f>
        <v>44553960</v>
      </c>
      <c r="AG12" s="298">
        <f t="shared" ref="AG12" si="36">SUM(AG9)</f>
        <v>2300000</v>
      </c>
      <c r="AH12" s="388">
        <f t="shared" ref="AH12" si="37">SUM(AH9)</f>
        <v>0</v>
      </c>
      <c r="AI12" s="298">
        <f t="shared" ref="AI12:AK12" si="38">SUM(AI9)</f>
        <v>0</v>
      </c>
      <c r="AJ12" s="298">
        <f t="shared" si="38"/>
        <v>0</v>
      </c>
      <c r="AK12" s="298">
        <f t="shared" si="38"/>
        <v>0</v>
      </c>
      <c r="AL12" s="298">
        <f>SUM(AL9:AL11)</f>
        <v>3072660</v>
      </c>
      <c r="AM12" s="298">
        <f>SUM(AM9:AM11)</f>
        <v>39115810</v>
      </c>
      <c r="AN12" s="298">
        <f t="shared" ref="AN12:AP12" si="39">SUM(AN9)</f>
        <v>65490</v>
      </c>
      <c r="AO12" s="298">
        <f t="shared" si="39"/>
        <v>0</v>
      </c>
      <c r="AP12" s="298">
        <f t="shared" si="39"/>
        <v>0</v>
      </c>
      <c r="AQ12" s="298">
        <f t="shared" ref="AQ12:AR12" si="40">SUM(AQ9)</f>
        <v>0</v>
      </c>
      <c r="AR12" s="298">
        <f t="shared" si="40"/>
        <v>0</v>
      </c>
    </row>
    <row r="13" spans="1:44" ht="13.2" x14ac:dyDescent="0.25">
      <c r="A13" s="295">
        <v>3121</v>
      </c>
      <c r="B13" s="287" t="s">
        <v>24</v>
      </c>
      <c r="C13" s="387">
        <f>SUM(D13:Q13)</f>
        <v>1109200</v>
      </c>
      <c r="D13" s="387"/>
      <c r="E13" s="387"/>
      <c r="F13" s="387"/>
      <c r="G13" s="387"/>
      <c r="H13" s="387"/>
      <c r="I13" s="387">
        <v>15000</v>
      </c>
      <c r="J13" s="296"/>
      <c r="K13" s="296">
        <v>1094200</v>
      </c>
      <c r="L13" s="296"/>
      <c r="M13" s="296"/>
      <c r="N13" s="296"/>
      <c r="O13" s="296"/>
      <c r="P13" s="296"/>
      <c r="Q13" s="296"/>
      <c r="R13" s="296">
        <f>SUM(S13:AE13)</f>
        <v>1109200</v>
      </c>
      <c r="S13" s="296"/>
      <c r="T13" s="387"/>
      <c r="U13" s="296"/>
      <c r="V13" s="296"/>
      <c r="W13" s="296"/>
      <c r="X13" s="296">
        <v>15000</v>
      </c>
      <c r="Y13" s="296">
        <v>1094200</v>
      </c>
      <c r="Z13" s="296"/>
      <c r="AA13" s="296"/>
      <c r="AB13" s="296"/>
      <c r="AC13" s="296"/>
      <c r="AD13" s="296"/>
      <c r="AE13" s="296"/>
      <c r="AF13" s="296">
        <f>SUM(AG13:AR13)</f>
        <v>1115400</v>
      </c>
      <c r="AG13" s="296"/>
      <c r="AH13" s="387"/>
      <c r="AI13" s="296"/>
      <c r="AJ13" s="296"/>
      <c r="AK13" s="296"/>
      <c r="AL13" s="296">
        <v>15000</v>
      </c>
      <c r="AM13" s="296">
        <v>1100400</v>
      </c>
      <c r="AN13" s="296"/>
      <c r="AO13" s="296"/>
      <c r="AP13" s="296"/>
      <c r="AQ13" s="296"/>
      <c r="AR13" s="296"/>
    </row>
    <row r="14" spans="1:44" ht="13.2" x14ac:dyDescent="0.25">
      <c r="A14" s="286">
        <v>312</v>
      </c>
      <c r="B14" s="297"/>
      <c r="C14" s="388">
        <f>SUM(C13)</f>
        <v>1109200</v>
      </c>
      <c r="D14" s="388">
        <f t="shared" ref="D14:O14" si="41">SUM(D13)</f>
        <v>0</v>
      </c>
      <c r="E14" s="388">
        <f t="shared" ref="E14" si="42">SUM(E13)</f>
        <v>0</v>
      </c>
      <c r="F14" s="388">
        <f t="shared" si="41"/>
        <v>0</v>
      </c>
      <c r="G14" s="388">
        <f t="shared" si="41"/>
        <v>0</v>
      </c>
      <c r="H14" s="388">
        <f t="shared" si="41"/>
        <v>0</v>
      </c>
      <c r="I14" s="388">
        <f t="shared" si="41"/>
        <v>15000</v>
      </c>
      <c r="J14" s="298">
        <f t="shared" ref="J14" si="43">SUM(J13)</f>
        <v>0</v>
      </c>
      <c r="K14" s="298">
        <f t="shared" si="41"/>
        <v>1094200</v>
      </c>
      <c r="L14" s="298">
        <f t="shared" si="41"/>
        <v>0</v>
      </c>
      <c r="M14" s="298">
        <f t="shared" ref="M14" si="44">SUM(M13)</f>
        <v>0</v>
      </c>
      <c r="N14" s="298">
        <f t="shared" si="41"/>
        <v>0</v>
      </c>
      <c r="O14" s="298">
        <f t="shared" si="41"/>
        <v>0</v>
      </c>
      <c r="P14" s="298">
        <f t="shared" ref="P14:Q14" si="45">SUM(P13)</f>
        <v>0</v>
      </c>
      <c r="Q14" s="298">
        <f t="shared" si="45"/>
        <v>0</v>
      </c>
      <c r="R14" s="298">
        <f>SUM(R13)</f>
        <v>1109200</v>
      </c>
      <c r="S14" s="298">
        <f t="shared" ref="S14:AE14" si="46">SUM(S13)</f>
        <v>0</v>
      </c>
      <c r="T14" s="388">
        <f t="shared" si="46"/>
        <v>0</v>
      </c>
      <c r="U14" s="298">
        <f t="shared" si="46"/>
        <v>0</v>
      </c>
      <c r="V14" s="298">
        <f t="shared" si="46"/>
        <v>0</v>
      </c>
      <c r="W14" s="298">
        <f t="shared" si="46"/>
        <v>0</v>
      </c>
      <c r="X14" s="298">
        <f t="shared" si="46"/>
        <v>15000</v>
      </c>
      <c r="Y14" s="298">
        <f t="shared" si="46"/>
        <v>1094200</v>
      </c>
      <c r="Z14" s="298">
        <f t="shared" si="46"/>
        <v>0</v>
      </c>
      <c r="AA14" s="298">
        <f t="shared" ref="AA14" si="47">SUM(AA13)</f>
        <v>0</v>
      </c>
      <c r="AB14" s="298">
        <f t="shared" si="46"/>
        <v>0</v>
      </c>
      <c r="AC14" s="298">
        <f t="shared" si="46"/>
        <v>0</v>
      </c>
      <c r="AD14" s="298">
        <f t="shared" si="46"/>
        <v>0</v>
      </c>
      <c r="AE14" s="298">
        <f t="shared" si="46"/>
        <v>0</v>
      </c>
      <c r="AF14" s="298">
        <f>SUM(AF13)</f>
        <v>1115400</v>
      </c>
      <c r="AG14" s="298">
        <f t="shared" ref="AG14:AR14" si="48">SUM(AG13)</f>
        <v>0</v>
      </c>
      <c r="AH14" s="388">
        <f t="shared" si="48"/>
        <v>0</v>
      </c>
      <c r="AI14" s="298">
        <f t="shared" si="48"/>
        <v>0</v>
      </c>
      <c r="AJ14" s="298">
        <f t="shared" si="48"/>
        <v>0</v>
      </c>
      <c r="AK14" s="298">
        <f t="shared" si="48"/>
        <v>0</v>
      </c>
      <c r="AL14" s="298">
        <f t="shared" si="48"/>
        <v>15000</v>
      </c>
      <c r="AM14" s="298">
        <f t="shared" si="48"/>
        <v>1100400</v>
      </c>
      <c r="AN14" s="298">
        <f t="shared" si="48"/>
        <v>0</v>
      </c>
      <c r="AO14" s="298">
        <f t="shared" si="48"/>
        <v>0</v>
      </c>
      <c r="AP14" s="298">
        <f t="shared" si="48"/>
        <v>0</v>
      </c>
      <c r="AQ14" s="298">
        <f t="shared" si="48"/>
        <v>0</v>
      </c>
      <c r="AR14" s="298">
        <f t="shared" si="48"/>
        <v>0</v>
      </c>
    </row>
    <row r="15" spans="1:44" ht="26.4" x14ac:dyDescent="0.25">
      <c r="A15" s="295">
        <v>3132</v>
      </c>
      <c r="B15" s="287" t="s">
        <v>26</v>
      </c>
      <c r="C15" s="387">
        <f>SUM(D15:Q15)</f>
        <v>6129900</v>
      </c>
      <c r="D15" s="387">
        <v>150000</v>
      </c>
      <c r="E15" s="387"/>
      <c r="F15" s="387"/>
      <c r="G15" s="387"/>
      <c r="H15" s="387"/>
      <c r="I15" s="387">
        <v>399900</v>
      </c>
      <c r="J15" s="296"/>
      <c r="K15" s="296">
        <v>5007000</v>
      </c>
      <c r="L15" s="296">
        <v>573000</v>
      </c>
      <c r="M15" s="296"/>
      <c r="N15" s="296"/>
      <c r="O15" s="296"/>
      <c r="P15" s="296"/>
      <c r="Q15" s="296"/>
      <c r="R15" s="296">
        <f>SUM(S15:AE15)</f>
        <v>6475656</v>
      </c>
      <c r="S15" s="296">
        <v>300000</v>
      </c>
      <c r="T15" s="387"/>
      <c r="U15" s="296"/>
      <c r="V15" s="296"/>
      <c r="W15" s="296"/>
      <c r="X15" s="296">
        <v>499000</v>
      </c>
      <c r="Y15" s="296">
        <v>5288856</v>
      </c>
      <c r="Z15" s="296">
        <v>387800</v>
      </c>
      <c r="AA15" s="296"/>
      <c r="AB15" s="296"/>
      <c r="AC15" s="296"/>
      <c r="AD15" s="296"/>
      <c r="AE15" s="296"/>
      <c r="AF15" s="296">
        <f>SUM(AG15:AR15)</f>
        <v>6049030</v>
      </c>
      <c r="AG15" s="296">
        <v>350000</v>
      </c>
      <c r="AH15" s="387"/>
      <c r="AI15" s="296"/>
      <c r="AJ15" s="296"/>
      <c r="AK15" s="296"/>
      <c r="AL15" s="296">
        <v>399000</v>
      </c>
      <c r="AM15" s="296">
        <v>5300030</v>
      </c>
      <c r="AN15" s="296"/>
      <c r="AO15" s="296"/>
      <c r="AP15" s="296"/>
      <c r="AQ15" s="296"/>
      <c r="AR15" s="296"/>
    </row>
    <row r="16" spans="1:44" ht="26.4" x14ac:dyDescent="0.25">
      <c r="A16" s="295">
        <v>3133</v>
      </c>
      <c r="B16" s="287" t="s">
        <v>27</v>
      </c>
      <c r="C16" s="387">
        <f>SUM(D16:Q16)</f>
        <v>12400</v>
      </c>
      <c r="D16" s="387"/>
      <c r="E16" s="387"/>
      <c r="F16" s="387"/>
      <c r="G16" s="387"/>
      <c r="H16" s="387"/>
      <c r="I16" s="387"/>
      <c r="J16" s="296"/>
      <c r="K16" s="296"/>
      <c r="L16" s="296">
        <v>12400</v>
      </c>
      <c r="M16" s="296"/>
      <c r="N16" s="296"/>
      <c r="O16" s="296"/>
      <c r="P16" s="296"/>
      <c r="Q16" s="296"/>
      <c r="R16" s="296">
        <f>SUM(S16:AE16)</f>
        <v>0</v>
      </c>
      <c r="S16" s="296">
        <v>0</v>
      </c>
      <c r="T16" s="387"/>
      <c r="U16" s="296"/>
      <c r="V16" s="296"/>
      <c r="W16" s="296"/>
      <c r="X16" s="296"/>
      <c r="Y16" s="296">
        <v>0</v>
      </c>
      <c r="Z16" s="296"/>
      <c r="AA16" s="296"/>
      <c r="AB16" s="296"/>
      <c r="AC16" s="296"/>
      <c r="AD16" s="296"/>
      <c r="AE16" s="296"/>
      <c r="AF16" s="296"/>
      <c r="AG16" s="296">
        <v>0</v>
      </c>
      <c r="AH16" s="387"/>
      <c r="AI16" s="296"/>
      <c r="AJ16" s="296"/>
      <c r="AK16" s="296"/>
      <c r="AL16" s="296"/>
      <c r="AM16" s="296">
        <v>0</v>
      </c>
      <c r="AN16" s="296"/>
      <c r="AO16" s="296"/>
      <c r="AP16" s="296"/>
      <c r="AQ16" s="296"/>
      <c r="AR16" s="296"/>
    </row>
    <row r="17" spans="1:44" ht="13.2" x14ac:dyDescent="0.25">
      <c r="A17" s="286">
        <v>313</v>
      </c>
      <c r="B17" s="297"/>
      <c r="C17" s="388">
        <f t="shared" ref="C17:AF17" si="49">SUM(C15:C16)</f>
        <v>6142300</v>
      </c>
      <c r="D17" s="388">
        <f t="shared" si="49"/>
        <v>150000</v>
      </c>
      <c r="E17" s="388">
        <f t="shared" ref="E17" si="50">SUM(E15:E16)</f>
        <v>0</v>
      </c>
      <c r="F17" s="388">
        <f t="shared" si="49"/>
        <v>0</v>
      </c>
      <c r="G17" s="388">
        <f t="shared" si="49"/>
        <v>0</v>
      </c>
      <c r="H17" s="388">
        <f t="shared" si="49"/>
        <v>0</v>
      </c>
      <c r="I17" s="388">
        <f t="shared" si="49"/>
        <v>399900</v>
      </c>
      <c r="J17" s="298">
        <f t="shared" si="49"/>
        <v>0</v>
      </c>
      <c r="K17" s="298">
        <f t="shared" si="49"/>
        <v>5007000</v>
      </c>
      <c r="L17" s="298">
        <f t="shared" si="49"/>
        <v>585400</v>
      </c>
      <c r="M17" s="298">
        <f t="shared" ref="M17" si="51">SUM(M15:M16)</f>
        <v>0</v>
      </c>
      <c r="N17" s="298">
        <f t="shared" si="49"/>
        <v>0</v>
      </c>
      <c r="O17" s="298">
        <f t="shared" si="49"/>
        <v>0</v>
      </c>
      <c r="P17" s="298">
        <f t="shared" si="49"/>
        <v>0</v>
      </c>
      <c r="Q17" s="298">
        <f t="shared" si="49"/>
        <v>0</v>
      </c>
      <c r="R17" s="298">
        <f t="shared" si="49"/>
        <v>6475656</v>
      </c>
      <c r="S17" s="298">
        <f t="shared" si="49"/>
        <v>300000</v>
      </c>
      <c r="T17" s="388">
        <f t="shared" si="49"/>
        <v>0</v>
      </c>
      <c r="U17" s="298">
        <f t="shared" si="49"/>
        <v>0</v>
      </c>
      <c r="V17" s="298">
        <f t="shared" si="49"/>
        <v>0</v>
      </c>
      <c r="W17" s="298">
        <f t="shared" si="49"/>
        <v>0</v>
      </c>
      <c r="X17" s="298">
        <f t="shared" si="49"/>
        <v>499000</v>
      </c>
      <c r="Y17" s="298">
        <f t="shared" si="49"/>
        <v>5288856</v>
      </c>
      <c r="Z17" s="298">
        <f t="shared" si="49"/>
        <v>387800</v>
      </c>
      <c r="AA17" s="298">
        <f t="shared" ref="AA17" si="52">SUM(AA15:AA16)</f>
        <v>0</v>
      </c>
      <c r="AB17" s="298">
        <f t="shared" si="49"/>
        <v>0</v>
      </c>
      <c r="AC17" s="298">
        <f t="shared" si="49"/>
        <v>0</v>
      </c>
      <c r="AD17" s="298">
        <f t="shared" si="49"/>
        <v>0</v>
      </c>
      <c r="AE17" s="298">
        <f t="shared" si="49"/>
        <v>0</v>
      </c>
      <c r="AF17" s="298">
        <f t="shared" si="49"/>
        <v>6049030</v>
      </c>
      <c r="AG17" s="298">
        <f t="shared" ref="AG17:AR17" si="53">SUM(AG15:AG16)</f>
        <v>350000</v>
      </c>
      <c r="AH17" s="388">
        <f t="shared" si="53"/>
        <v>0</v>
      </c>
      <c r="AI17" s="298">
        <f t="shared" si="53"/>
        <v>0</v>
      </c>
      <c r="AJ17" s="298">
        <f t="shared" si="53"/>
        <v>0</v>
      </c>
      <c r="AK17" s="298">
        <f t="shared" si="53"/>
        <v>0</v>
      </c>
      <c r="AL17" s="298">
        <f t="shared" si="53"/>
        <v>399000</v>
      </c>
      <c r="AM17" s="298">
        <f t="shared" si="53"/>
        <v>5300030</v>
      </c>
      <c r="AN17" s="298">
        <f t="shared" si="53"/>
        <v>0</v>
      </c>
      <c r="AO17" s="298">
        <f t="shared" si="53"/>
        <v>0</v>
      </c>
      <c r="AP17" s="298">
        <f t="shared" si="53"/>
        <v>0</v>
      </c>
      <c r="AQ17" s="298">
        <f t="shared" si="53"/>
        <v>0</v>
      </c>
      <c r="AR17" s="298">
        <f t="shared" si="53"/>
        <v>0</v>
      </c>
    </row>
    <row r="18" spans="1:44" s="269" customFormat="1" ht="13.2" x14ac:dyDescent="0.25">
      <c r="A18" s="295">
        <v>3211</v>
      </c>
      <c r="B18" s="287" t="s">
        <v>28</v>
      </c>
      <c r="C18" s="387">
        <f>SUM(D18:Q18)</f>
        <v>42460</v>
      </c>
      <c r="D18" s="387"/>
      <c r="E18" s="387"/>
      <c r="F18" s="387"/>
      <c r="G18" s="387"/>
      <c r="H18" s="387"/>
      <c r="I18" s="387">
        <v>25000</v>
      </c>
      <c r="J18" s="296">
        <v>0</v>
      </c>
      <c r="K18" s="296">
        <v>17460</v>
      </c>
      <c r="L18" s="296"/>
      <c r="M18" s="296"/>
      <c r="N18" s="296"/>
      <c r="O18" s="296"/>
      <c r="P18" s="296"/>
      <c r="Q18" s="296"/>
      <c r="R18" s="296">
        <f>SUM(S18:AE18)</f>
        <v>42460</v>
      </c>
      <c r="S18" s="296"/>
      <c r="T18" s="387"/>
      <c r="U18" s="296"/>
      <c r="V18" s="296"/>
      <c r="W18" s="296"/>
      <c r="X18" s="296">
        <v>25000</v>
      </c>
      <c r="Y18" s="296">
        <v>17460</v>
      </c>
      <c r="Z18" s="296"/>
      <c r="AA18" s="296"/>
      <c r="AB18" s="296"/>
      <c r="AC18" s="296"/>
      <c r="AD18" s="296"/>
      <c r="AE18" s="296"/>
      <c r="AF18" s="296">
        <f>SUM(AG18:AR18)</f>
        <v>69960</v>
      </c>
      <c r="AG18" s="296"/>
      <c r="AH18" s="387"/>
      <c r="AI18" s="296"/>
      <c r="AJ18" s="296"/>
      <c r="AK18" s="296"/>
      <c r="AL18" s="296">
        <v>25000</v>
      </c>
      <c r="AM18" s="296">
        <v>44960</v>
      </c>
      <c r="AN18" s="296"/>
      <c r="AO18" s="296"/>
      <c r="AP18" s="296"/>
      <c r="AQ18" s="296"/>
      <c r="AR18" s="296"/>
    </row>
    <row r="19" spans="1:44" s="269" customFormat="1" ht="26.4" x14ac:dyDescent="0.25">
      <c r="A19" s="295">
        <v>3212</v>
      </c>
      <c r="B19" s="287" t="s">
        <v>29</v>
      </c>
      <c r="C19" s="387">
        <f>SUM(D19:Q19)</f>
        <v>1102920</v>
      </c>
      <c r="D19" s="387">
        <v>200000</v>
      </c>
      <c r="E19" s="387"/>
      <c r="F19" s="387"/>
      <c r="G19" s="387"/>
      <c r="H19" s="387"/>
      <c r="I19" s="387">
        <v>518000</v>
      </c>
      <c r="J19" s="296"/>
      <c r="K19" s="296">
        <v>384920</v>
      </c>
      <c r="L19" s="296"/>
      <c r="M19" s="296"/>
      <c r="N19" s="296"/>
      <c r="O19" s="296"/>
      <c r="P19" s="296"/>
      <c r="Q19" s="296"/>
      <c r="R19" s="296">
        <f>SUM(S19:AE19)</f>
        <v>1087920</v>
      </c>
      <c r="S19" s="296">
        <v>600000</v>
      </c>
      <c r="T19" s="387"/>
      <c r="U19" s="296"/>
      <c r="V19" s="296"/>
      <c r="W19" s="296"/>
      <c r="X19" s="296">
        <v>18000</v>
      </c>
      <c r="Y19" s="296">
        <v>469920</v>
      </c>
      <c r="Z19" s="296"/>
      <c r="AA19" s="296"/>
      <c r="AB19" s="296"/>
      <c r="AC19" s="296"/>
      <c r="AD19" s="296"/>
      <c r="AE19" s="296"/>
      <c r="AF19" s="296">
        <f>SUM(AG19:AR19)</f>
        <v>1118920</v>
      </c>
      <c r="AG19" s="296">
        <v>650000</v>
      </c>
      <c r="AH19" s="387"/>
      <c r="AI19" s="296"/>
      <c r="AJ19" s="296"/>
      <c r="AK19" s="296"/>
      <c r="AL19" s="335">
        <v>18000</v>
      </c>
      <c r="AM19" s="296">
        <v>450920</v>
      </c>
      <c r="AN19" s="296"/>
      <c r="AO19" s="296"/>
      <c r="AP19" s="296"/>
      <c r="AQ19" s="296"/>
      <c r="AR19" s="296"/>
    </row>
    <row r="20" spans="1:44" s="269" customFormat="1" ht="13.2" x14ac:dyDescent="0.25">
      <c r="A20" s="295">
        <v>3213</v>
      </c>
      <c r="B20" s="287" t="s">
        <v>30</v>
      </c>
      <c r="C20" s="387">
        <f>SUM(D20:Q20)</f>
        <v>37600</v>
      </c>
      <c r="D20" s="387"/>
      <c r="E20" s="387"/>
      <c r="F20" s="387"/>
      <c r="G20" s="387"/>
      <c r="H20" s="387"/>
      <c r="I20" s="387">
        <v>30000</v>
      </c>
      <c r="J20" s="296"/>
      <c r="K20" s="296">
        <v>7600</v>
      </c>
      <c r="L20" s="296"/>
      <c r="M20" s="296"/>
      <c r="N20" s="296"/>
      <c r="O20" s="296"/>
      <c r="P20" s="296"/>
      <c r="Q20" s="296"/>
      <c r="R20" s="296">
        <f>SUM(S20:AE20)</f>
        <v>30000</v>
      </c>
      <c r="S20" s="296"/>
      <c r="T20" s="387"/>
      <c r="U20" s="296"/>
      <c r="V20" s="296"/>
      <c r="W20" s="296"/>
      <c r="X20" s="296">
        <v>30000</v>
      </c>
      <c r="Y20" s="296"/>
      <c r="Z20" s="296"/>
      <c r="AA20" s="296"/>
      <c r="AB20" s="296"/>
      <c r="AC20" s="296"/>
      <c r="AD20" s="296"/>
      <c r="AE20" s="296"/>
      <c r="AF20" s="296">
        <f>SUM(AG20:AR20)</f>
        <v>73400</v>
      </c>
      <c r="AG20" s="296"/>
      <c r="AH20" s="387"/>
      <c r="AI20" s="296"/>
      <c r="AJ20" s="296"/>
      <c r="AK20" s="296"/>
      <c r="AL20" s="296">
        <v>20000</v>
      </c>
      <c r="AM20" s="296">
        <v>53400</v>
      </c>
      <c r="AN20" s="296"/>
      <c r="AO20" s="296"/>
      <c r="AP20" s="296"/>
      <c r="AQ20" s="296"/>
      <c r="AR20" s="296"/>
    </row>
    <row r="21" spans="1:44" s="269" customFormat="1" ht="26.4" x14ac:dyDescent="0.25">
      <c r="A21" s="385">
        <v>3214</v>
      </c>
      <c r="B21" s="390" t="s">
        <v>31</v>
      </c>
      <c r="C21" s="387">
        <f>SUM(D21:Q21)</f>
        <v>19000</v>
      </c>
      <c r="D21" s="387"/>
      <c r="E21" s="387"/>
      <c r="F21" s="387"/>
      <c r="G21" s="387"/>
      <c r="H21" s="387"/>
      <c r="I21" s="387">
        <v>13770</v>
      </c>
      <c r="J21" s="296"/>
      <c r="K21" s="296">
        <v>5230</v>
      </c>
      <c r="L21" s="296"/>
      <c r="M21" s="296"/>
      <c r="N21" s="296"/>
      <c r="O21" s="296"/>
      <c r="P21" s="296"/>
      <c r="Q21" s="296"/>
      <c r="R21" s="296">
        <f>SUM(S21:AE21)</f>
        <v>19000</v>
      </c>
      <c r="S21" s="296"/>
      <c r="T21" s="387"/>
      <c r="U21" s="296"/>
      <c r="V21" s="296"/>
      <c r="W21" s="296"/>
      <c r="X21" s="296">
        <v>13770</v>
      </c>
      <c r="Y21" s="296">
        <v>5230</v>
      </c>
      <c r="Z21" s="296"/>
      <c r="AA21" s="296"/>
      <c r="AB21" s="296"/>
      <c r="AC21" s="296"/>
      <c r="AD21" s="296"/>
      <c r="AE21" s="296"/>
      <c r="AF21" s="296">
        <f>SUM(AG21:AR21)</f>
        <v>20000</v>
      </c>
      <c r="AG21" s="296"/>
      <c r="AH21" s="387"/>
      <c r="AI21" s="296"/>
      <c r="AJ21" s="296"/>
      <c r="AK21" s="296"/>
      <c r="AL21" s="296">
        <v>13770</v>
      </c>
      <c r="AM21" s="296">
        <v>6230</v>
      </c>
      <c r="AN21" s="296"/>
      <c r="AO21" s="296"/>
      <c r="AP21" s="296"/>
      <c r="AQ21" s="296"/>
      <c r="AR21" s="296"/>
    </row>
    <row r="22" spans="1:44" s="269" customFormat="1" ht="13.2" x14ac:dyDescent="0.25">
      <c r="A22" s="392">
        <v>321</v>
      </c>
      <c r="B22" s="393"/>
      <c r="C22" s="388">
        <f>SUM(C18:C21)</f>
        <v>1201980</v>
      </c>
      <c r="D22" s="388">
        <f t="shared" ref="D22:Q22" si="54">SUM(D18:D21)</f>
        <v>200000</v>
      </c>
      <c r="E22" s="388">
        <f t="shared" ref="E22" si="55">SUM(E18:E21)</f>
        <v>0</v>
      </c>
      <c r="F22" s="388">
        <f t="shared" si="54"/>
        <v>0</v>
      </c>
      <c r="G22" s="388">
        <f t="shared" si="54"/>
        <v>0</v>
      </c>
      <c r="H22" s="388">
        <f t="shared" si="54"/>
        <v>0</v>
      </c>
      <c r="I22" s="388">
        <f t="shared" si="54"/>
        <v>586770</v>
      </c>
      <c r="J22" s="298">
        <f t="shared" ref="J22" si="56">SUM(J18:J21)</f>
        <v>0</v>
      </c>
      <c r="K22" s="298">
        <f t="shared" si="54"/>
        <v>415210</v>
      </c>
      <c r="L22" s="298">
        <f t="shared" si="54"/>
        <v>0</v>
      </c>
      <c r="M22" s="298">
        <f t="shared" ref="M22" si="57">SUM(M18:M21)</f>
        <v>0</v>
      </c>
      <c r="N22" s="298">
        <f t="shared" si="54"/>
        <v>0</v>
      </c>
      <c r="O22" s="298">
        <f t="shared" si="54"/>
        <v>0</v>
      </c>
      <c r="P22" s="298">
        <f t="shared" ref="P22" si="58">SUM(P18:P21)</f>
        <v>0</v>
      </c>
      <c r="Q22" s="298">
        <f t="shared" si="54"/>
        <v>0</v>
      </c>
      <c r="R22" s="298">
        <f>SUM(R18:R21)</f>
        <v>1179380</v>
      </c>
      <c r="S22" s="298">
        <f t="shared" ref="S22:AE22" si="59">SUM(S18:S21)</f>
        <v>600000</v>
      </c>
      <c r="T22" s="388">
        <f t="shared" si="59"/>
        <v>0</v>
      </c>
      <c r="U22" s="298">
        <f t="shared" si="59"/>
        <v>0</v>
      </c>
      <c r="V22" s="298">
        <f t="shared" si="59"/>
        <v>0</v>
      </c>
      <c r="W22" s="298">
        <f t="shared" si="59"/>
        <v>0</v>
      </c>
      <c r="X22" s="298">
        <f t="shared" si="59"/>
        <v>86770</v>
      </c>
      <c r="Y22" s="298">
        <f t="shared" si="59"/>
        <v>492610</v>
      </c>
      <c r="Z22" s="298">
        <f>SUM(Z18:Z21)</f>
        <v>0</v>
      </c>
      <c r="AA22" s="298">
        <f t="shared" ref="AA22" si="60">SUM(AA18:AA21)</f>
        <v>0</v>
      </c>
      <c r="AB22" s="298">
        <f t="shared" si="59"/>
        <v>0</v>
      </c>
      <c r="AC22" s="298">
        <f t="shared" si="59"/>
        <v>0</v>
      </c>
      <c r="AD22" s="298">
        <f t="shared" si="59"/>
        <v>0</v>
      </c>
      <c r="AE22" s="298">
        <f t="shared" si="59"/>
        <v>0</v>
      </c>
      <c r="AF22" s="298">
        <f>SUM(AF18:AF21)</f>
        <v>1282280</v>
      </c>
      <c r="AG22" s="298">
        <f t="shared" ref="AG22:AR22" si="61">SUM(AG18:AG21)</f>
        <v>650000</v>
      </c>
      <c r="AH22" s="388">
        <f t="shared" si="61"/>
        <v>0</v>
      </c>
      <c r="AI22" s="298">
        <f t="shared" si="61"/>
        <v>0</v>
      </c>
      <c r="AJ22" s="298">
        <f t="shared" si="61"/>
        <v>0</v>
      </c>
      <c r="AK22" s="298">
        <f t="shared" si="61"/>
        <v>0</v>
      </c>
      <c r="AL22" s="298">
        <f t="shared" si="61"/>
        <v>76770</v>
      </c>
      <c r="AM22" s="298">
        <f t="shared" si="61"/>
        <v>555510</v>
      </c>
      <c r="AN22" s="298">
        <f t="shared" si="61"/>
        <v>0</v>
      </c>
      <c r="AO22" s="298">
        <f t="shared" si="61"/>
        <v>0</v>
      </c>
      <c r="AP22" s="298">
        <f t="shared" si="61"/>
        <v>0</v>
      </c>
      <c r="AQ22" s="298">
        <f t="shared" si="61"/>
        <v>0</v>
      </c>
      <c r="AR22" s="298">
        <f t="shared" si="61"/>
        <v>0</v>
      </c>
    </row>
    <row r="23" spans="1:44" ht="26.4" x14ac:dyDescent="0.25">
      <c r="A23" s="295">
        <v>3221</v>
      </c>
      <c r="B23" s="287" t="s">
        <v>32</v>
      </c>
      <c r="C23" s="387">
        <f t="shared" ref="C23:C28" si="62">SUM(D23:Q23)</f>
        <v>358770</v>
      </c>
      <c r="D23" s="387"/>
      <c r="E23" s="387"/>
      <c r="F23" s="387"/>
      <c r="G23" s="387"/>
      <c r="H23" s="387"/>
      <c r="I23" s="387">
        <v>41952</v>
      </c>
      <c r="J23" s="296"/>
      <c r="K23" s="296">
        <v>316818</v>
      </c>
      <c r="L23" s="296"/>
      <c r="M23" s="296"/>
      <c r="N23" s="309"/>
      <c r="O23" s="296"/>
      <c r="P23" s="296"/>
      <c r="Q23" s="296"/>
      <c r="R23" s="296">
        <f t="shared" ref="R23:R28" si="63">SUM(S23:AE23)</f>
        <v>358770</v>
      </c>
      <c r="S23" s="296"/>
      <c r="T23" s="387"/>
      <c r="U23" s="296"/>
      <c r="V23" s="296"/>
      <c r="W23" s="296"/>
      <c r="X23" s="296">
        <v>41952</v>
      </c>
      <c r="Y23" s="296">
        <v>316818</v>
      </c>
      <c r="Z23" s="296"/>
      <c r="AA23" s="296"/>
      <c r="AB23" s="296"/>
      <c r="AC23" s="296"/>
      <c r="AD23" s="296"/>
      <c r="AE23" s="296"/>
      <c r="AF23" s="296">
        <f t="shared" ref="AF23:AF28" si="64">SUM(AG23:AR23)</f>
        <v>364770</v>
      </c>
      <c r="AG23" s="296"/>
      <c r="AH23" s="387"/>
      <c r="AI23" s="296"/>
      <c r="AJ23" s="296"/>
      <c r="AK23" s="296"/>
      <c r="AL23" s="296">
        <v>41952</v>
      </c>
      <c r="AM23" s="296">
        <v>322818</v>
      </c>
      <c r="AN23" s="296"/>
      <c r="AO23" s="296"/>
      <c r="AP23" s="296"/>
      <c r="AQ23" s="296"/>
      <c r="AR23" s="296"/>
    </row>
    <row r="24" spans="1:44" ht="13.2" x14ac:dyDescent="0.25">
      <c r="A24" s="295">
        <v>3222</v>
      </c>
      <c r="B24" s="287" t="s">
        <v>33</v>
      </c>
      <c r="C24" s="387">
        <f t="shared" si="62"/>
        <v>933757</v>
      </c>
      <c r="D24" s="387"/>
      <c r="E24" s="387"/>
      <c r="F24" s="387"/>
      <c r="G24" s="387"/>
      <c r="H24" s="387"/>
      <c r="I24" s="387">
        <v>205000</v>
      </c>
      <c r="J24" s="296"/>
      <c r="K24" s="296">
        <v>728757</v>
      </c>
      <c r="L24" s="296"/>
      <c r="M24" s="296"/>
      <c r="N24" s="296"/>
      <c r="O24" s="296"/>
      <c r="P24" s="296"/>
      <c r="Q24" s="296"/>
      <c r="R24" s="296">
        <f t="shared" si="63"/>
        <v>933757</v>
      </c>
      <c r="S24" s="296"/>
      <c r="T24" s="387"/>
      <c r="U24" s="296"/>
      <c r="V24" s="296"/>
      <c r="W24" s="296"/>
      <c r="X24" s="296">
        <v>105000</v>
      </c>
      <c r="Y24" s="296">
        <v>828757</v>
      </c>
      <c r="Z24" s="296"/>
      <c r="AA24" s="296"/>
      <c r="AB24" s="296"/>
      <c r="AC24" s="296"/>
      <c r="AD24" s="296"/>
      <c r="AE24" s="296"/>
      <c r="AF24" s="296">
        <f t="shared" si="64"/>
        <v>933757</v>
      </c>
      <c r="AG24" s="296"/>
      <c r="AH24" s="387"/>
      <c r="AI24" s="296"/>
      <c r="AJ24" s="296"/>
      <c r="AK24" s="296"/>
      <c r="AL24" s="296">
        <v>105000</v>
      </c>
      <c r="AM24" s="296">
        <v>828757</v>
      </c>
      <c r="AN24" s="296"/>
      <c r="AO24" s="296"/>
      <c r="AP24" s="296"/>
      <c r="AQ24" s="296"/>
      <c r="AR24" s="296"/>
    </row>
    <row r="25" spans="1:44" s="269" customFormat="1" ht="13.2" x14ac:dyDescent="0.25">
      <c r="A25" s="295">
        <v>3223</v>
      </c>
      <c r="B25" s="287" t="s">
        <v>34</v>
      </c>
      <c r="C25" s="387">
        <f t="shared" si="62"/>
        <v>1730875</v>
      </c>
      <c r="D25" s="387">
        <v>200000</v>
      </c>
      <c r="E25" s="387"/>
      <c r="F25" s="387"/>
      <c r="G25" s="387"/>
      <c r="H25" s="387"/>
      <c r="I25" s="387">
        <v>520000</v>
      </c>
      <c r="J25" s="296"/>
      <c r="K25" s="296">
        <v>1010875</v>
      </c>
      <c r="L25" s="296"/>
      <c r="M25" s="296"/>
      <c r="N25" s="296"/>
      <c r="O25" s="296"/>
      <c r="P25" s="296"/>
      <c r="Q25" s="296"/>
      <c r="R25" s="296">
        <f t="shared" si="63"/>
        <v>1730875</v>
      </c>
      <c r="S25" s="296">
        <v>600000</v>
      </c>
      <c r="T25" s="387"/>
      <c r="U25" s="296"/>
      <c r="V25" s="296"/>
      <c r="W25" s="296"/>
      <c r="X25" s="296">
        <v>20000</v>
      </c>
      <c r="Y25" s="296">
        <v>1110875</v>
      </c>
      <c r="Z25" s="296"/>
      <c r="AA25" s="296"/>
      <c r="AB25" s="296"/>
      <c r="AC25" s="296"/>
      <c r="AD25" s="296"/>
      <c r="AE25" s="296"/>
      <c r="AF25" s="296">
        <f t="shared" si="64"/>
        <v>1734875</v>
      </c>
      <c r="AG25" s="296">
        <v>700000</v>
      </c>
      <c r="AH25" s="387"/>
      <c r="AI25" s="296"/>
      <c r="AJ25" s="296"/>
      <c r="AK25" s="296"/>
      <c r="AL25" s="296">
        <v>20000</v>
      </c>
      <c r="AM25" s="296">
        <v>1014875</v>
      </c>
      <c r="AN25" s="296"/>
      <c r="AO25" s="296"/>
      <c r="AP25" s="296"/>
      <c r="AQ25" s="296"/>
      <c r="AR25" s="296"/>
    </row>
    <row r="26" spans="1:44" s="269" customFormat="1" ht="26.4" x14ac:dyDescent="0.25">
      <c r="A26" s="295">
        <v>3224</v>
      </c>
      <c r="B26" s="287" t="s">
        <v>35</v>
      </c>
      <c r="C26" s="387">
        <f t="shared" si="62"/>
        <v>0</v>
      </c>
      <c r="D26" s="387"/>
      <c r="E26" s="387"/>
      <c r="F26" s="387"/>
      <c r="G26" s="387"/>
      <c r="H26" s="387"/>
      <c r="I26" s="387"/>
      <c r="J26" s="296"/>
      <c r="K26" s="296"/>
      <c r="L26" s="296"/>
      <c r="M26" s="296"/>
      <c r="N26" s="296"/>
      <c r="O26" s="296"/>
      <c r="P26" s="296"/>
      <c r="Q26" s="296"/>
      <c r="R26" s="296">
        <f t="shared" si="63"/>
        <v>0</v>
      </c>
      <c r="S26" s="296"/>
      <c r="T26" s="296"/>
      <c r="U26" s="296"/>
      <c r="V26" s="296"/>
      <c r="W26" s="296"/>
      <c r="X26" s="296">
        <v>0</v>
      </c>
      <c r="Y26" s="296"/>
      <c r="Z26" s="296"/>
      <c r="AA26" s="296"/>
      <c r="AB26" s="296"/>
      <c r="AC26" s="296"/>
      <c r="AD26" s="296"/>
      <c r="AE26" s="296"/>
      <c r="AF26" s="296">
        <f t="shared" si="64"/>
        <v>0</v>
      </c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</row>
    <row r="27" spans="1:44" s="269" customFormat="1" ht="13.2" x14ac:dyDescent="0.25">
      <c r="A27" s="295">
        <v>3225</v>
      </c>
      <c r="B27" s="287" t="s">
        <v>36</v>
      </c>
      <c r="C27" s="387">
        <f t="shared" si="62"/>
        <v>80000</v>
      </c>
      <c r="D27" s="387">
        <v>0</v>
      </c>
      <c r="E27" s="387">
        <v>0</v>
      </c>
      <c r="F27" s="387"/>
      <c r="G27" s="387"/>
      <c r="H27" s="387"/>
      <c r="I27" s="387">
        <v>80000</v>
      </c>
      <c r="J27" s="387"/>
      <c r="K27" s="387"/>
      <c r="L27" s="296"/>
      <c r="M27" s="296"/>
      <c r="N27" s="296"/>
      <c r="O27" s="296"/>
      <c r="P27" s="296"/>
      <c r="Q27" s="296"/>
      <c r="R27" s="296">
        <f t="shared" si="63"/>
        <v>80000</v>
      </c>
      <c r="S27" s="296"/>
      <c r="T27" s="296"/>
      <c r="U27" s="296"/>
      <c r="V27" s="296"/>
      <c r="W27" s="296"/>
      <c r="X27" s="296">
        <v>80000</v>
      </c>
      <c r="Y27" s="296"/>
      <c r="Z27" s="296"/>
      <c r="AA27" s="296"/>
      <c r="AB27" s="296"/>
      <c r="AC27" s="296"/>
      <c r="AD27" s="296"/>
      <c r="AE27" s="296"/>
      <c r="AF27" s="296">
        <f t="shared" si="64"/>
        <v>80000</v>
      </c>
      <c r="AG27" s="296"/>
      <c r="AH27" s="296"/>
      <c r="AI27" s="296"/>
      <c r="AJ27" s="296"/>
      <c r="AK27" s="296"/>
      <c r="AL27" s="296">
        <v>80000</v>
      </c>
      <c r="AM27" s="296"/>
      <c r="AN27" s="296"/>
      <c r="AO27" s="296"/>
      <c r="AP27" s="296"/>
      <c r="AQ27" s="296"/>
      <c r="AR27" s="296"/>
    </row>
    <row r="28" spans="1:44" s="269" customFormat="1" ht="26.4" x14ac:dyDescent="0.25">
      <c r="A28" s="385">
        <v>3227</v>
      </c>
      <c r="B28" s="390" t="s">
        <v>37</v>
      </c>
      <c r="C28" s="387">
        <f t="shared" si="62"/>
        <v>425000</v>
      </c>
      <c r="D28" s="387">
        <v>100000</v>
      </c>
      <c r="E28" s="387"/>
      <c r="F28" s="387"/>
      <c r="G28" s="387"/>
      <c r="H28" s="387"/>
      <c r="I28" s="387">
        <v>325000</v>
      </c>
      <c r="J28" s="387"/>
      <c r="K28" s="387"/>
      <c r="L28" s="296"/>
      <c r="M28" s="296"/>
      <c r="N28" s="296"/>
      <c r="O28" s="296"/>
      <c r="P28" s="296"/>
      <c r="Q28" s="296"/>
      <c r="R28" s="296">
        <f t="shared" si="63"/>
        <v>410000</v>
      </c>
      <c r="S28" s="296">
        <v>200000</v>
      </c>
      <c r="T28" s="296"/>
      <c r="U28" s="296"/>
      <c r="V28" s="296"/>
      <c r="W28" s="296"/>
      <c r="X28" s="296">
        <v>210000</v>
      </c>
      <c r="Y28" s="296"/>
      <c r="Z28" s="296"/>
      <c r="AA28" s="296"/>
      <c r="AB28" s="296"/>
      <c r="AC28" s="296"/>
      <c r="AD28" s="296"/>
      <c r="AE28" s="296"/>
      <c r="AF28" s="296">
        <f t="shared" si="64"/>
        <v>410000</v>
      </c>
      <c r="AG28" s="296">
        <v>200000</v>
      </c>
      <c r="AH28" s="296"/>
      <c r="AI28" s="296"/>
      <c r="AJ28" s="296"/>
      <c r="AK28" s="296"/>
      <c r="AL28" s="296">
        <v>210000</v>
      </c>
      <c r="AM28" s="296"/>
      <c r="AN28" s="296"/>
      <c r="AO28" s="296"/>
      <c r="AP28" s="296"/>
      <c r="AQ28" s="296"/>
      <c r="AR28" s="296"/>
    </row>
    <row r="29" spans="1:44" s="269" customFormat="1" ht="13.2" x14ac:dyDescent="0.25">
      <c r="A29" s="286">
        <v>322</v>
      </c>
      <c r="B29" s="297"/>
      <c r="C29" s="298">
        <f>SUM(C23:C28)</f>
        <v>3528402</v>
      </c>
      <c r="D29" s="298">
        <f t="shared" ref="D29:O29" si="65">SUM(D23:D28)</f>
        <v>300000</v>
      </c>
      <c r="E29" s="298">
        <f t="shared" ref="E29" si="66">SUM(E23:E28)</f>
        <v>0</v>
      </c>
      <c r="F29" s="298">
        <f t="shared" si="65"/>
        <v>0</v>
      </c>
      <c r="G29" s="298">
        <f t="shared" si="65"/>
        <v>0</v>
      </c>
      <c r="H29" s="298">
        <f t="shared" si="65"/>
        <v>0</v>
      </c>
      <c r="I29" s="388">
        <f>SUM(I23:I28)</f>
        <v>1171952</v>
      </c>
      <c r="J29" s="298">
        <f t="shared" ref="J29" si="67">SUM(J23:J28)</f>
        <v>0</v>
      </c>
      <c r="K29" s="298">
        <f t="shared" si="65"/>
        <v>2056450</v>
      </c>
      <c r="L29" s="298">
        <f t="shared" si="65"/>
        <v>0</v>
      </c>
      <c r="M29" s="298">
        <f t="shared" ref="M29" si="68">SUM(M23:M28)</f>
        <v>0</v>
      </c>
      <c r="N29" s="298">
        <f t="shared" si="65"/>
        <v>0</v>
      </c>
      <c r="O29" s="298">
        <f t="shared" si="65"/>
        <v>0</v>
      </c>
      <c r="P29" s="298">
        <f t="shared" ref="P29:Q29" si="69">SUM(P23:P28)</f>
        <v>0</v>
      </c>
      <c r="Q29" s="298">
        <f t="shared" si="69"/>
        <v>0</v>
      </c>
      <c r="R29" s="298">
        <f>SUM(R23:R28)</f>
        <v>3513402</v>
      </c>
      <c r="S29" s="298">
        <f t="shared" ref="S29:AE29" si="70">SUM(S23:S28)</f>
        <v>800000</v>
      </c>
      <c r="T29" s="298">
        <f t="shared" si="70"/>
        <v>0</v>
      </c>
      <c r="U29" s="298">
        <f t="shared" si="70"/>
        <v>0</v>
      </c>
      <c r="V29" s="298">
        <f t="shared" si="70"/>
        <v>0</v>
      </c>
      <c r="W29" s="298">
        <f t="shared" si="70"/>
        <v>0</v>
      </c>
      <c r="X29" s="298">
        <f t="shared" si="70"/>
        <v>456952</v>
      </c>
      <c r="Y29" s="298">
        <f t="shared" si="70"/>
        <v>2256450</v>
      </c>
      <c r="Z29" s="298">
        <f>SUM(Z23:Z28)</f>
        <v>0</v>
      </c>
      <c r="AA29" s="298">
        <f t="shared" ref="AA29" si="71">SUM(AA23:AA28)</f>
        <v>0</v>
      </c>
      <c r="AB29" s="298">
        <f t="shared" si="70"/>
        <v>0</v>
      </c>
      <c r="AC29" s="298">
        <f t="shared" si="70"/>
        <v>0</v>
      </c>
      <c r="AD29" s="298">
        <f t="shared" si="70"/>
        <v>0</v>
      </c>
      <c r="AE29" s="298">
        <f t="shared" si="70"/>
        <v>0</v>
      </c>
      <c r="AF29" s="298">
        <f>SUM(AF23:AF28)</f>
        <v>3523402</v>
      </c>
      <c r="AG29" s="298">
        <f t="shared" ref="AG29:AR29" si="72">SUM(AG23:AG28)</f>
        <v>900000</v>
      </c>
      <c r="AH29" s="298">
        <f t="shared" si="72"/>
        <v>0</v>
      </c>
      <c r="AI29" s="298">
        <f t="shared" si="72"/>
        <v>0</v>
      </c>
      <c r="AJ29" s="298">
        <f t="shared" si="72"/>
        <v>0</v>
      </c>
      <c r="AK29" s="298">
        <f t="shared" si="72"/>
        <v>0</v>
      </c>
      <c r="AL29" s="298">
        <f t="shared" si="72"/>
        <v>456952</v>
      </c>
      <c r="AM29" s="298">
        <f t="shared" si="72"/>
        <v>2166450</v>
      </c>
      <c r="AN29" s="298">
        <f t="shared" si="72"/>
        <v>0</v>
      </c>
      <c r="AO29" s="298">
        <f t="shared" si="72"/>
        <v>0</v>
      </c>
      <c r="AP29" s="298">
        <f t="shared" si="72"/>
        <v>0</v>
      </c>
      <c r="AQ29" s="298">
        <f t="shared" si="72"/>
        <v>0</v>
      </c>
      <c r="AR29" s="298">
        <f t="shared" si="72"/>
        <v>0</v>
      </c>
    </row>
    <row r="30" spans="1:44" s="269" customFormat="1" ht="13.2" x14ac:dyDescent="0.25">
      <c r="A30" s="295">
        <v>3231</v>
      </c>
      <c r="B30" s="287" t="s">
        <v>38</v>
      </c>
      <c r="C30" s="296">
        <f t="shared" ref="C30:C38" si="73">SUM(D30:Q30)</f>
        <v>537200</v>
      </c>
      <c r="D30" s="299">
        <v>0</v>
      </c>
      <c r="E30" s="299">
        <v>0</v>
      </c>
      <c r="F30" s="296"/>
      <c r="G30" s="296"/>
      <c r="H30" s="296"/>
      <c r="I30" s="387">
        <v>15600</v>
      </c>
      <c r="J30" s="296"/>
      <c r="K30" s="296">
        <v>521600</v>
      </c>
      <c r="L30" s="296"/>
      <c r="M30" s="296"/>
      <c r="N30" s="296"/>
      <c r="O30" s="296"/>
      <c r="P30" s="296"/>
      <c r="Q30" s="296"/>
      <c r="R30" s="296">
        <f t="shared" ref="R30:R38" si="74">SUM(S30:AE30)</f>
        <v>537200</v>
      </c>
      <c r="S30" s="299">
        <v>0</v>
      </c>
      <c r="T30" s="299"/>
      <c r="U30" s="296"/>
      <c r="V30" s="296"/>
      <c r="W30" s="296"/>
      <c r="X30" s="296">
        <v>15600</v>
      </c>
      <c r="Y30" s="296">
        <v>521600</v>
      </c>
      <c r="Z30" s="296"/>
      <c r="AA30" s="296"/>
      <c r="AB30" s="296"/>
      <c r="AC30" s="296"/>
      <c r="AD30" s="296"/>
      <c r="AE30" s="296"/>
      <c r="AF30" s="296">
        <f t="shared" ref="AF30:AF38" si="75">SUM(AG30:AR30)</f>
        <v>540800</v>
      </c>
      <c r="AG30" s="299">
        <v>0</v>
      </c>
      <c r="AH30" s="299"/>
      <c r="AI30" s="296"/>
      <c r="AJ30" s="296"/>
      <c r="AK30" s="296"/>
      <c r="AL30" s="296">
        <v>15600</v>
      </c>
      <c r="AM30" s="296">
        <v>525200</v>
      </c>
      <c r="AN30" s="296"/>
      <c r="AO30" s="296"/>
      <c r="AP30" s="296"/>
      <c r="AQ30" s="296"/>
      <c r="AR30" s="296"/>
    </row>
    <row r="31" spans="1:44" s="269" customFormat="1" ht="26.4" x14ac:dyDescent="0.25">
      <c r="A31" s="295">
        <v>3232</v>
      </c>
      <c r="B31" s="287" t="s">
        <v>39</v>
      </c>
      <c r="C31" s="296">
        <f t="shared" si="73"/>
        <v>0</v>
      </c>
      <c r="D31" s="296"/>
      <c r="E31" s="296"/>
      <c r="F31" s="296"/>
      <c r="G31" s="296"/>
      <c r="H31" s="296"/>
      <c r="I31" s="387"/>
      <c r="J31" s="296"/>
      <c r="K31" s="296"/>
      <c r="L31" s="296"/>
      <c r="M31" s="296"/>
      <c r="N31" s="296"/>
      <c r="O31" s="296"/>
      <c r="P31" s="296"/>
      <c r="Q31" s="296"/>
      <c r="R31" s="296">
        <f t="shared" si="74"/>
        <v>0</v>
      </c>
      <c r="S31" s="296"/>
      <c r="T31" s="296"/>
      <c r="U31" s="296"/>
      <c r="V31" s="296"/>
      <c r="W31" s="296"/>
      <c r="X31" s="296">
        <v>0</v>
      </c>
      <c r="Y31" s="296"/>
      <c r="Z31" s="296"/>
      <c r="AA31" s="296"/>
      <c r="AB31" s="296"/>
      <c r="AC31" s="296"/>
      <c r="AD31" s="296"/>
      <c r="AE31" s="296"/>
      <c r="AF31" s="296">
        <f t="shared" si="75"/>
        <v>0</v>
      </c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</row>
    <row r="32" spans="1:44" s="269" customFormat="1" ht="13.2" x14ac:dyDescent="0.25">
      <c r="A32" s="295">
        <v>3233</v>
      </c>
      <c r="B32" s="287" t="s">
        <v>40</v>
      </c>
      <c r="C32" s="296">
        <f t="shared" si="73"/>
        <v>27000</v>
      </c>
      <c r="D32" s="296"/>
      <c r="E32" s="296"/>
      <c r="F32" s="296"/>
      <c r="G32" s="296"/>
      <c r="H32" s="296"/>
      <c r="I32" s="387">
        <v>27000</v>
      </c>
      <c r="J32" s="296"/>
      <c r="K32" s="296"/>
      <c r="L32" s="296"/>
      <c r="M32" s="296"/>
      <c r="N32" s="296"/>
      <c r="O32" s="296"/>
      <c r="P32" s="296"/>
      <c r="Q32" s="296"/>
      <c r="R32" s="296">
        <f t="shared" si="74"/>
        <v>27000</v>
      </c>
      <c r="S32" s="296"/>
      <c r="T32" s="296"/>
      <c r="U32" s="296"/>
      <c r="V32" s="296"/>
      <c r="W32" s="296"/>
      <c r="X32" s="296">
        <v>27000</v>
      </c>
      <c r="Y32" s="296"/>
      <c r="Z32" s="296"/>
      <c r="AA32" s="296"/>
      <c r="AB32" s="296"/>
      <c r="AC32" s="296"/>
      <c r="AD32" s="296"/>
      <c r="AE32" s="296"/>
      <c r="AF32" s="296">
        <f t="shared" si="75"/>
        <v>30000</v>
      </c>
      <c r="AG32" s="296"/>
      <c r="AH32" s="296"/>
      <c r="AI32" s="296"/>
      <c r="AJ32" s="296"/>
      <c r="AK32" s="296"/>
      <c r="AL32" s="296">
        <v>30000</v>
      </c>
      <c r="AM32" s="296"/>
      <c r="AN32" s="296"/>
      <c r="AO32" s="296"/>
      <c r="AP32" s="296"/>
      <c r="AQ32" s="296"/>
      <c r="AR32" s="296"/>
    </row>
    <row r="33" spans="1:44" s="269" customFormat="1" ht="13.2" x14ac:dyDescent="0.25">
      <c r="A33" s="295">
        <v>3234</v>
      </c>
      <c r="B33" s="287" t="s">
        <v>41</v>
      </c>
      <c r="C33" s="296">
        <f t="shared" si="73"/>
        <v>310000</v>
      </c>
      <c r="D33" s="296"/>
      <c r="E33" s="296"/>
      <c r="F33" s="296"/>
      <c r="G33" s="296"/>
      <c r="H33" s="296"/>
      <c r="I33" s="387">
        <v>40000</v>
      </c>
      <c r="J33" s="296"/>
      <c r="K33" s="296">
        <v>270000</v>
      </c>
      <c r="L33" s="296"/>
      <c r="M33" s="296"/>
      <c r="N33" s="296"/>
      <c r="O33" s="296"/>
      <c r="P33" s="296"/>
      <c r="Q33" s="296"/>
      <c r="R33" s="296">
        <f t="shared" si="74"/>
        <v>310000</v>
      </c>
      <c r="S33" s="296"/>
      <c r="T33" s="296"/>
      <c r="U33" s="296"/>
      <c r="V33" s="296"/>
      <c r="W33" s="296"/>
      <c r="X33" s="296">
        <v>40000</v>
      </c>
      <c r="Y33" s="296">
        <v>270000</v>
      </c>
      <c r="Z33" s="296"/>
      <c r="AA33" s="296"/>
      <c r="AB33" s="296"/>
      <c r="AC33" s="296"/>
      <c r="AD33" s="296"/>
      <c r="AE33" s="296"/>
      <c r="AF33" s="296">
        <f t="shared" si="75"/>
        <v>310000</v>
      </c>
      <c r="AG33" s="296"/>
      <c r="AH33" s="296"/>
      <c r="AI33" s="296"/>
      <c r="AJ33" s="296"/>
      <c r="AK33" s="296"/>
      <c r="AL33" s="296">
        <v>40000</v>
      </c>
      <c r="AM33" s="296">
        <v>270000</v>
      </c>
      <c r="AN33" s="296"/>
      <c r="AO33" s="296"/>
      <c r="AP33" s="296"/>
      <c r="AQ33" s="296"/>
      <c r="AR33" s="296"/>
    </row>
    <row r="34" spans="1:44" s="269" customFormat="1" ht="13.2" x14ac:dyDescent="0.25">
      <c r="A34" s="295">
        <v>3235</v>
      </c>
      <c r="B34" s="287" t="s">
        <v>42</v>
      </c>
      <c r="C34" s="296">
        <f t="shared" si="73"/>
        <v>200000</v>
      </c>
      <c r="D34" s="296"/>
      <c r="E34" s="296"/>
      <c r="F34" s="296"/>
      <c r="G34" s="296"/>
      <c r="H34" s="296"/>
      <c r="I34" s="387">
        <v>30000</v>
      </c>
      <c r="J34" s="296"/>
      <c r="K34" s="296">
        <v>170000</v>
      </c>
      <c r="L34" s="296"/>
      <c r="M34" s="296"/>
      <c r="N34" s="296"/>
      <c r="O34" s="296"/>
      <c r="P34" s="296"/>
      <c r="Q34" s="296"/>
      <c r="R34" s="296">
        <f t="shared" si="74"/>
        <v>200000</v>
      </c>
      <c r="S34" s="296"/>
      <c r="T34" s="296"/>
      <c r="U34" s="296"/>
      <c r="V34" s="296"/>
      <c r="W34" s="296"/>
      <c r="X34" s="296">
        <v>30000</v>
      </c>
      <c r="Y34" s="296">
        <v>170000</v>
      </c>
      <c r="Z34" s="296"/>
      <c r="AA34" s="296"/>
      <c r="AB34" s="296"/>
      <c r="AC34" s="296"/>
      <c r="AD34" s="296"/>
      <c r="AE34" s="296"/>
      <c r="AF34" s="296">
        <f t="shared" si="75"/>
        <v>200000</v>
      </c>
      <c r="AG34" s="296"/>
      <c r="AH34" s="296"/>
      <c r="AI34" s="296"/>
      <c r="AJ34" s="296"/>
      <c r="AK34" s="296"/>
      <c r="AL34" s="296">
        <v>30000</v>
      </c>
      <c r="AM34" s="296">
        <v>170000</v>
      </c>
      <c r="AN34" s="296"/>
      <c r="AO34" s="296"/>
      <c r="AP34" s="296"/>
      <c r="AQ34" s="296"/>
      <c r="AR34" s="296"/>
    </row>
    <row r="35" spans="1:44" s="269" customFormat="1" ht="13.2" x14ac:dyDescent="0.25">
      <c r="A35" s="295">
        <v>3236</v>
      </c>
      <c r="B35" s="287" t="s">
        <v>43</v>
      </c>
      <c r="C35" s="387">
        <f t="shared" si="73"/>
        <v>15000</v>
      </c>
      <c r="D35" s="387"/>
      <c r="E35" s="387"/>
      <c r="F35" s="387"/>
      <c r="G35" s="387"/>
      <c r="H35" s="387"/>
      <c r="I35" s="387">
        <v>15000</v>
      </c>
      <c r="J35" s="387"/>
      <c r="K35" s="296"/>
      <c r="L35" s="296"/>
      <c r="M35" s="296"/>
      <c r="N35" s="296"/>
      <c r="O35" s="296"/>
      <c r="P35" s="296"/>
      <c r="Q35" s="296"/>
      <c r="R35" s="296">
        <f t="shared" si="74"/>
        <v>15000</v>
      </c>
      <c r="S35" s="296"/>
      <c r="T35" s="296"/>
      <c r="U35" s="296"/>
      <c r="V35" s="296"/>
      <c r="W35" s="296"/>
      <c r="X35" s="296">
        <v>15000</v>
      </c>
      <c r="Y35" s="296"/>
      <c r="Z35" s="296"/>
      <c r="AA35" s="296"/>
      <c r="AB35" s="296"/>
      <c r="AC35" s="296"/>
      <c r="AD35" s="296"/>
      <c r="AE35" s="296"/>
      <c r="AF35" s="296">
        <f t="shared" si="75"/>
        <v>15000</v>
      </c>
      <c r="AG35" s="296"/>
      <c r="AH35" s="296"/>
      <c r="AI35" s="296"/>
      <c r="AJ35" s="296"/>
      <c r="AK35" s="296"/>
      <c r="AL35" s="296">
        <v>15000</v>
      </c>
      <c r="AM35" s="296"/>
      <c r="AN35" s="296"/>
      <c r="AO35" s="296"/>
      <c r="AP35" s="296"/>
      <c r="AQ35" s="296"/>
      <c r="AR35" s="296"/>
    </row>
    <row r="36" spans="1:44" s="269" customFormat="1" ht="13.2" x14ac:dyDescent="0.25">
      <c r="A36" s="295">
        <v>3237</v>
      </c>
      <c r="B36" s="287" t="s">
        <v>44</v>
      </c>
      <c r="C36" s="387">
        <f t="shared" si="73"/>
        <v>1134070</v>
      </c>
      <c r="D36" s="387">
        <v>100000</v>
      </c>
      <c r="E36" s="387">
        <v>0</v>
      </c>
      <c r="F36" s="387"/>
      <c r="G36" s="387"/>
      <c r="H36" s="387"/>
      <c r="I36" s="387">
        <v>240463</v>
      </c>
      <c r="J36" s="387"/>
      <c r="K36" s="296">
        <v>673607</v>
      </c>
      <c r="L36" s="296">
        <v>120000</v>
      </c>
      <c r="M36" s="296"/>
      <c r="N36" s="296"/>
      <c r="O36" s="296"/>
      <c r="P36" s="296"/>
      <c r="Q36" s="296"/>
      <c r="R36" s="296">
        <f t="shared" si="74"/>
        <v>1134070</v>
      </c>
      <c r="S36" s="296">
        <v>100000</v>
      </c>
      <c r="T36" s="296"/>
      <c r="U36" s="296"/>
      <c r="V36" s="296"/>
      <c r="W36" s="296"/>
      <c r="X36" s="296">
        <v>240463</v>
      </c>
      <c r="Y36" s="296">
        <v>673607</v>
      </c>
      <c r="Z36" s="296">
        <v>120000</v>
      </c>
      <c r="AA36" s="296"/>
      <c r="AB36" s="296"/>
      <c r="AC36" s="296"/>
      <c r="AD36" s="296"/>
      <c r="AE36" s="296"/>
      <c r="AF36" s="296">
        <f t="shared" si="75"/>
        <v>1164070</v>
      </c>
      <c r="AG36" s="296">
        <v>100000</v>
      </c>
      <c r="AH36" s="296"/>
      <c r="AI36" s="296"/>
      <c r="AJ36" s="296"/>
      <c r="AK36" s="296"/>
      <c r="AL36" s="296">
        <v>240463</v>
      </c>
      <c r="AM36" s="296">
        <v>703607</v>
      </c>
      <c r="AN36" s="296">
        <v>120000</v>
      </c>
      <c r="AO36" s="296"/>
      <c r="AP36" s="296"/>
      <c r="AQ36" s="296"/>
      <c r="AR36" s="296"/>
    </row>
    <row r="37" spans="1:44" s="269" customFormat="1" ht="13.2" x14ac:dyDescent="0.25">
      <c r="A37" s="295">
        <v>3238</v>
      </c>
      <c r="B37" s="287" t="s">
        <v>45</v>
      </c>
      <c r="C37" s="387">
        <f t="shared" si="73"/>
        <v>0</v>
      </c>
      <c r="D37" s="387"/>
      <c r="E37" s="387"/>
      <c r="F37" s="387"/>
      <c r="G37" s="387"/>
      <c r="H37" s="387"/>
      <c r="I37" s="387"/>
      <c r="J37" s="387"/>
      <c r="K37" s="296"/>
      <c r="L37" s="296"/>
      <c r="M37" s="296"/>
      <c r="N37" s="296"/>
      <c r="O37" s="296"/>
      <c r="P37" s="296"/>
      <c r="Q37" s="296"/>
      <c r="R37" s="296">
        <f t="shared" si="74"/>
        <v>0</v>
      </c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>
        <f t="shared" si="75"/>
        <v>0</v>
      </c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</row>
    <row r="38" spans="1:44" s="269" customFormat="1" ht="13.2" x14ac:dyDescent="0.25">
      <c r="A38" s="295">
        <v>3239</v>
      </c>
      <c r="B38" s="287" t="s">
        <v>46</v>
      </c>
      <c r="C38" s="387">
        <f t="shared" si="73"/>
        <v>570000</v>
      </c>
      <c r="D38" s="387"/>
      <c r="E38" s="387"/>
      <c r="F38" s="387"/>
      <c r="G38" s="387"/>
      <c r="H38" s="387"/>
      <c r="I38" s="387">
        <v>170000</v>
      </c>
      <c r="J38" s="387"/>
      <c r="K38" s="296">
        <v>400000</v>
      </c>
      <c r="L38" s="296"/>
      <c r="M38" s="296"/>
      <c r="N38" s="296"/>
      <c r="O38" s="296"/>
      <c r="P38" s="296"/>
      <c r="Q38" s="296"/>
      <c r="R38" s="296">
        <f t="shared" si="74"/>
        <v>570000</v>
      </c>
      <c r="S38" s="296"/>
      <c r="T38" s="296"/>
      <c r="U38" s="296"/>
      <c r="V38" s="296"/>
      <c r="W38" s="296"/>
      <c r="X38" s="296">
        <v>160000</v>
      </c>
      <c r="Y38" s="296">
        <v>410000</v>
      </c>
      <c r="Z38" s="296"/>
      <c r="AA38" s="296"/>
      <c r="AB38" s="296"/>
      <c r="AC38" s="296"/>
      <c r="AD38" s="296"/>
      <c r="AE38" s="296"/>
      <c r="AF38" s="296">
        <f t="shared" si="75"/>
        <v>570000</v>
      </c>
      <c r="AG38" s="296"/>
      <c r="AH38" s="296"/>
      <c r="AI38" s="296"/>
      <c r="AJ38" s="296"/>
      <c r="AK38" s="296"/>
      <c r="AL38" s="296">
        <v>170000</v>
      </c>
      <c r="AM38" s="296">
        <v>400000</v>
      </c>
      <c r="AN38" s="296"/>
      <c r="AO38" s="296"/>
      <c r="AP38" s="296"/>
      <c r="AQ38" s="296"/>
      <c r="AR38" s="296"/>
    </row>
    <row r="39" spans="1:44" s="269" customFormat="1" ht="13.2" x14ac:dyDescent="0.25">
      <c r="A39" s="286">
        <v>323</v>
      </c>
      <c r="B39" s="297"/>
      <c r="C39" s="388">
        <f>SUM(C30:C38)</f>
        <v>2793270</v>
      </c>
      <c r="D39" s="387">
        <f t="shared" ref="D39:O39" si="76">SUM(D30:D38)</f>
        <v>100000</v>
      </c>
      <c r="E39" s="387">
        <f t="shared" ref="E39" si="77">SUM(E30:E38)</f>
        <v>0</v>
      </c>
      <c r="F39" s="387">
        <f t="shared" si="76"/>
        <v>0</v>
      </c>
      <c r="G39" s="387">
        <f t="shared" si="76"/>
        <v>0</v>
      </c>
      <c r="H39" s="387">
        <f t="shared" si="76"/>
        <v>0</v>
      </c>
      <c r="I39" s="388">
        <f t="shared" si="76"/>
        <v>538063</v>
      </c>
      <c r="J39" s="388">
        <f t="shared" ref="J39" si="78">SUM(J30:J38)</f>
        <v>0</v>
      </c>
      <c r="K39" s="298">
        <f t="shared" si="76"/>
        <v>2035207</v>
      </c>
      <c r="L39" s="298">
        <f t="shared" si="76"/>
        <v>120000</v>
      </c>
      <c r="M39" s="298">
        <f t="shared" ref="M39" si="79">SUM(M30:M38)</f>
        <v>0</v>
      </c>
      <c r="N39" s="298">
        <f t="shared" si="76"/>
        <v>0</v>
      </c>
      <c r="O39" s="298">
        <f t="shared" si="76"/>
        <v>0</v>
      </c>
      <c r="P39" s="298">
        <f t="shared" ref="P39:Q39" si="80">SUM(P30:P38)</f>
        <v>0</v>
      </c>
      <c r="Q39" s="298">
        <f t="shared" si="80"/>
        <v>0</v>
      </c>
      <c r="R39" s="298">
        <f>SUM(R30:R38)</f>
        <v>2793270</v>
      </c>
      <c r="S39" s="298">
        <f t="shared" ref="S39:AE39" si="81">SUM(S30:S38)</f>
        <v>100000</v>
      </c>
      <c r="T39" s="298">
        <f t="shared" si="81"/>
        <v>0</v>
      </c>
      <c r="U39" s="298">
        <f t="shared" si="81"/>
        <v>0</v>
      </c>
      <c r="V39" s="298">
        <f t="shared" si="81"/>
        <v>0</v>
      </c>
      <c r="W39" s="298">
        <f t="shared" si="81"/>
        <v>0</v>
      </c>
      <c r="X39" s="298">
        <f t="shared" si="81"/>
        <v>528063</v>
      </c>
      <c r="Y39" s="298">
        <f>SUM(Y30:Y38)</f>
        <v>2045207</v>
      </c>
      <c r="Z39" s="298">
        <f t="shared" si="81"/>
        <v>120000</v>
      </c>
      <c r="AA39" s="298">
        <f t="shared" ref="AA39" si="82">SUM(AA30:AA38)</f>
        <v>0</v>
      </c>
      <c r="AB39" s="298">
        <f t="shared" si="81"/>
        <v>0</v>
      </c>
      <c r="AC39" s="298">
        <f t="shared" si="81"/>
        <v>0</v>
      </c>
      <c r="AD39" s="298">
        <f t="shared" si="81"/>
        <v>0</v>
      </c>
      <c r="AE39" s="298">
        <f t="shared" si="81"/>
        <v>0</v>
      </c>
      <c r="AF39" s="298">
        <f>SUM(AF30:AF38)</f>
        <v>2829870</v>
      </c>
      <c r="AG39" s="298">
        <f t="shared" ref="AG39:AR39" si="83">SUM(AG30:AG38)</f>
        <v>100000</v>
      </c>
      <c r="AH39" s="298">
        <f t="shared" ref="AH39" si="84">SUM(AH30:AH38)</f>
        <v>0</v>
      </c>
      <c r="AI39" s="298">
        <f t="shared" si="83"/>
        <v>0</v>
      </c>
      <c r="AJ39" s="298">
        <f t="shared" si="83"/>
        <v>0</v>
      </c>
      <c r="AK39" s="298">
        <f t="shared" si="83"/>
        <v>0</v>
      </c>
      <c r="AL39" s="298">
        <f t="shared" si="83"/>
        <v>541063</v>
      </c>
      <c r="AM39" s="298">
        <f t="shared" si="83"/>
        <v>2068807</v>
      </c>
      <c r="AN39" s="298">
        <f t="shared" si="83"/>
        <v>120000</v>
      </c>
      <c r="AO39" s="298">
        <f t="shared" si="83"/>
        <v>0</v>
      </c>
      <c r="AP39" s="298">
        <f t="shared" si="83"/>
        <v>0</v>
      </c>
      <c r="AQ39" s="298">
        <f t="shared" si="83"/>
        <v>0</v>
      </c>
      <c r="AR39" s="298">
        <f t="shared" si="83"/>
        <v>0</v>
      </c>
    </row>
    <row r="40" spans="1:44" s="269" customFormat="1" ht="26.4" x14ac:dyDescent="0.25">
      <c r="A40" s="295">
        <v>3241</v>
      </c>
      <c r="B40" s="287" t="s">
        <v>47</v>
      </c>
      <c r="C40" s="387">
        <f>SUM(D40:Q40)</f>
        <v>0</v>
      </c>
      <c r="D40" s="387"/>
      <c r="E40" s="387"/>
      <c r="F40" s="387"/>
      <c r="G40" s="387"/>
      <c r="H40" s="387"/>
      <c r="I40" s="387">
        <v>0</v>
      </c>
      <c r="J40" s="387"/>
      <c r="K40" s="296"/>
      <c r="L40" s="296"/>
      <c r="M40" s="296"/>
      <c r="N40" s="296"/>
      <c r="O40" s="296"/>
      <c r="P40" s="296"/>
      <c r="Q40" s="296"/>
      <c r="R40" s="296">
        <f>SUM(S40:AE40)</f>
        <v>0</v>
      </c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>
        <f>SUM(AG40:AR40)</f>
        <v>0</v>
      </c>
      <c r="AG40" s="296"/>
      <c r="AH40" s="296"/>
      <c r="AI40" s="296"/>
      <c r="AJ40" s="296"/>
      <c r="AK40" s="296"/>
      <c r="AL40" s="296"/>
      <c r="AM40" s="296"/>
      <c r="AN40" s="296">
        <v>0</v>
      </c>
      <c r="AO40" s="296"/>
      <c r="AP40" s="296"/>
      <c r="AQ40" s="296"/>
      <c r="AR40" s="296"/>
    </row>
    <row r="41" spans="1:44" s="269" customFormat="1" ht="13.2" x14ac:dyDescent="0.25">
      <c r="A41" s="286">
        <v>324</v>
      </c>
      <c r="B41" s="297"/>
      <c r="C41" s="388">
        <f>SUM(C40)</f>
        <v>0</v>
      </c>
      <c r="D41" s="388">
        <f t="shared" ref="D41:O41" si="85">SUM(D40)</f>
        <v>0</v>
      </c>
      <c r="E41" s="388">
        <f t="shared" ref="E41" si="86">SUM(E40)</f>
        <v>0</v>
      </c>
      <c r="F41" s="388">
        <f t="shared" si="85"/>
        <v>0</v>
      </c>
      <c r="G41" s="388">
        <f t="shared" si="85"/>
        <v>0</v>
      </c>
      <c r="H41" s="388">
        <f t="shared" si="85"/>
        <v>0</v>
      </c>
      <c r="I41" s="388">
        <f t="shared" si="85"/>
        <v>0</v>
      </c>
      <c r="J41" s="388">
        <f t="shared" ref="J41" si="87">SUM(J40)</f>
        <v>0</v>
      </c>
      <c r="K41" s="298">
        <f t="shared" si="85"/>
        <v>0</v>
      </c>
      <c r="L41" s="298">
        <f t="shared" si="85"/>
        <v>0</v>
      </c>
      <c r="M41" s="298">
        <f t="shared" ref="M41" si="88">SUM(M40)</f>
        <v>0</v>
      </c>
      <c r="N41" s="298">
        <f t="shared" si="85"/>
        <v>0</v>
      </c>
      <c r="O41" s="298">
        <f t="shared" si="85"/>
        <v>0</v>
      </c>
      <c r="P41" s="298">
        <f t="shared" ref="P41:Q41" si="89">SUM(P40)</f>
        <v>0</v>
      </c>
      <c r="Q41" s="298">
        <f t="shared" si="89"/>
        <v>0</v>
      </c>
      <c r="R41" s="298">
        <f>SUM(R40)</f>
        <v>0</v>
      </c>
      <c r="S41" s="298">
        <f t="shared" ref="S41:AE41" si="90">SUM(S40)</f>
        <v>0</v>
      </c>
      <c r="T41" s="298">
        <f t="shared" si="90"/>
        <v>0</v>
      </c>
      <c r="U41" s="298">
        <f t="shared" si="90"/>
        <v>0</v>
      </c>
      <c r="V41" s="298">
        <f t="shared" si="90"/>
        <v>0</v>
      </c>
      <c r="W41" s="298">
        <f t="shared" si="90"/>
        <v>0</v>
      </c>
      <c r="X41" s="298">
        <f t="shared" si="90"/>
        <v>0</v>
      </c>
      <c r="Y41" s="298">
        <f t="shared" si="90"/>
        <v>0</v>
      </c>
      <c r="Z41" s="298">
        <f t="shared" si="90"/>
        <v>0</v>
      </c>
      <c r="AA41" s="298">
        <f t="shared" ref="AA41" si="91">SUM(AA40)</f>
        <v>0</v>
      </c>
      <c r="AB41" s="298">
        <f t="shared" si="90"/>
        <v>0</v>
      </c>
      <c r="AC41" s="298">
        <f t="shared" si="90"/>
        <v>0</v>
      </c>
      <c r="AD41" s="298">
        <f t="shared" si="90"/>
        <v>0</v>
      </c>
      <c r="AE41" s="298">
        <f t="shared" si="90"/>
        <v>0</v>
      </c>
      <c r="AF41" s="298">
        <f>SUM(AF40)</f>
        <v>0</v>
      </c>
      <c r="AG41" s="298">
        <f t="shared" ref="AG41:AR41" si="92">SUM(AG40)</f>
        <v>0</v>
      </c>
      <c r="AH41" s="298">
        <f t="shared" ref="AH41" si="93">SUM(AH40)</f>
        <v>0</v>
      </c>
      <c r="AI41" s="298">
        <f t="shared" si="92"/>
        <v>0</v>
      </c>
      <c r="AJ41" s="298">
        <f t="shared" si="92"/>
        <v>0</v>
      </c>
      <c r="AK41" s="298">
        <f t="shared" si="92"/>
        <v>0</v>
      </c>
      <c r="AL41" s="298">
        <f t="shared" si="92"/>
        <v>0</v>
      </c>
      <c r="AM41" s="298">
        <f t="shared" si="92"/>
        <v>0</v>
      </c>
      <c r="AN41" s="298">
        <f t="shared" si="92"/>
        <v>0</v>
      </c>
      <c r="AO41" s="298">
        <f t="shared" si="92"/>
        <v>0</v>
      </c>
      <c r="AP41" s="298">
        <f t="shared" si="92"/>
        <v>0</v>
      </c>
      <c r="AQ41" s="298">
        <f t="shared" si="92"/>
        <v>0</v>
      </c>
      <c r="AR41" s="298">
        <f t="shared" si="92"/>
        <v>0</v>
      </c>
    </row>
    <row r="42" spans="1:44" s="269" customFormat="1" ht="13.2" x14ac:dyDescent="0.25">
      <c r="A42" s="295">
        <v>3291</v>
      </c>
      <c r="B42" s="287" t="s">
        <v>48</v>
      </c>
      <c r="C42" s="387">
        <f t="shared" ref="C42:C48" si="94">SUM(D42:Q42)</f>
        <v>73000</v>
      </c>
      <c r="D42" s="387"/>
      <c r="E42" s="387"/>
      <c r="F42" s="387"/>
      <c r="G42" s="387"/>
      <c r="H42" s="387"/>
      <c r="I42" s="387">
        <v>73000</v>
      </c>
      <c r="J42" s="387"/>
      <c r="K42" s="296"/>
      <c r="L42" s="296"/>
      <c r="M42" s="296"/>
      <c r="N42" s="296"/>
      <c r="O42" s="296"/>
      <c r="P42" s="296"/>
      <c r="Q42" s="296"/>
      <c r="R42" s="296">
        <f t="shared" ref="R42:R48" si="95">SUM(S42:AE42)</f>
        <v>73000</v>
      </c>
      <c r="S42" s="296"/>
      <c r="T42" s="296"/>
      <c r="U42" s="296"/>
      <c r="V42" s="296"/>
      <c r="W42" s="296"/>
      <c r="X42" s="296">
        <v>73000</v>
      </c>
      <c r="Y42" s="296"/>
      <c r="Z42" s="296"/>
      <c r="AA42" s="296"/>
      <c r="AB42" s="296"/>
      <c r="AC42" s="296"/>
      <c r="AD42" s="296"/>
      <c r="AE42" s="296"/>
      <c r="AF42" s="296">
        <f t="shared" ref="AF42:AF48" si="96">SUM(AG42:AR42)</f>
        <v>73000</v>
      </c>
      <c r="AG42" s="296"/>
      <c r="AH42" s="296"/>
      <c r="AI42" s="296"/>
      <c r="AJ42" s="296"/>
      <c r="AK42" s="296"/>
      <c r="AL42" s="296">
        <v>73000</v>
      </c>
      <c r="AM42" s="296"/>
      <c r="AN42" s="296"/>
      <c r="AO42" s="296"/>
      <c r="AP42" s="296"/>
      <c r="AQ42" s="296"/>
      <c r="AR42" s="296"/>
    </row>
    <row r="43" spans="1:44" s="269" customFormat="1" ht="13.2" x14ac:dyDescent="0.25">
      <c r="A43" s="295">
        <v>3292</v>
      </c>
      <c r="B43" s="287" t="s">
        <v>49</v>
      </c>
      <c r="C43" s="387">
        <f t="shared" si="94"/>
        <v>210000</v>
      </c>
      <c r="D43" s="387"/>
      <c r="E43" s="387"/>
      <c r="F43" s="387"/>
      <c r="G43" s="387"/>
      <c r="H43" s="387"/>
      <c r="I43" s="387">
        <v>186000</v>
      </c>
      <c r="J43" s="387"/>
      <c r="K43" s="296">
        <v>24000</v>
      </c>
      <c r="L43" s="296"/>
      <c r="M43" s="296"/>
      <c r="N43" s="296"/>
      <c r="O43" s="296"/>
      <c r="P43" s="296"/>
      <c r="Q43" s="296"/>
      <c r="R43" s="296">
        <f t="shared" si="95"/>
        <v>210000</v>
      </c>
      <c r="S43" s="296">
        <v>100000</v>
      </c>
      <c r="T43" s="296"/>
      <c r="U43" s="296"/>
      <c r="V43" s="296"/>
      <c r="W43" s="296"/>
      <c r="X43" s="296">
        <v>36000</v>
      </c>
      <c r="Y43" s="296">
        <v>74000</v>
      </c>
      <c r="Z43" s="296"/>
      <c r="AA43" s="296"/>
      <c r="AB43" s="296"/>
      <c r="AC43" s="296"/>
      <c r="AD43" s="296"/>
      <c r="AE43" s="296"/>
      <c r="AF43" s="296">
        <f t="shared" si="96"/>
        <v>210000</v>
      </c>
      <c r="AG43" s="296">
        <v>100000</v>
      </c>
      <c r="AH43" s="296"/>
      <c r="AI43" s="296"/>
      <c r="AJ43" s="296"/>
      <c r="AK43" s="296"/>
      <c r="AL43" s="296">
        <v>36000</v>
      </c>
      <c r="AM43" s="296">
        <v>74000</v>
      </c>
      <c r="AN43" s="296"/>
      <c r="AO43" s="296"/>
      <c r="AP43" s="296"/>
      <c r="AQ43" s="296"/>
      <c r="AR43" s="296"/>
    </row>
    <row r="44" spans="1:44" s="269" customFormat="1" ht="13.2" x14ac:dyDescent="0.25">
      <c r="A44" s="385">
        <v>3293</v>
      </c>
      <c r="B44" s="390" t="s">
        <v>50</v>
      </c>
      <c r="C44" s="387">
        <f t="shared" si="94"/>
        <v>10000</v>
      </c>
      <c r="D44" s="387"/>
      <c r="E44" s="387"/>
      <c r="F44" s="387"/>
      <c r="G44" s="387"/>
      <c r="H44" s="387"/>
      <c r="I44" s="387">
        <v>10000</v>
      </c>
      <c r="J44" s="387"/>
      <c r="K44" s="296"/>
      <c r="L44" s="296"/>
      <c r="M44" s="296"/>
      <c r="N44" s="296"/>
      <c r="O44" s="296"/>
      <c r="P44" s="296"/>
      <c r="Q44" s="296"/>
      <c r="R44" s="296">
        <f t="shared" si="95"/>
        <v>10000</v>
      </c>
      <c r="S44" s="296"/>
      <c r="T44" s="296"/>
      <c r="U44" s="296"/>
      <c r="V44" s="296"/>
      <c r="W44" s="296"/>
      <c r="X44" s="296">
        <v>10000</v>
      </c>
      <c r="Y44" s="296"/>
      <c r="Z44" s="296"/>
      <c r="AA44" s="296"/>
      <c r="AB44" s="296"/>
      <c r="AC44" s="296"/>
      <c r="AD44" s="296"/>
      <c r="AE44" s="296"/>
      <c r="AF44" s="296">
        <f t="shared" si="96"/>
        <v>10000</v>
      </c>
      <c r="AG44" s="296"/>
      <c r="AH44" s="296"/>
      <c r="AI44" s="296"/>
      <c r="AJ44" s="296"/>
      <c r="AK44" s="296"/>
      <c r="AL44" s="296">
        <v>10000</v>
      </c>
      <c r="AM44" s="296"/>
      <c r="AN44" s="296"/>
      <c r="AO44" s="296"/>
      <c r="AP44" s="296"/>
      <c r="AQ44" s="296"/>
      <c r="AR44" s="296"/>
    </row>
    <row r="45" spans="1:44" s="269" customFormat="1" ht="13.2" x14ac:dyDescent="0.25">
      <c r="A45" s="295">
        <v>3294</v>
      </c>
      <c r="B45" s="287" t="s">
        <v>51</v>
      </c>
      <c r="C45" s="387">
        <f t="shared" si="94"/>
        <v>53200</v>
      </c>
      <c r="D45" s="387"/>
      <c r="E45" s="387"/>
      <c r="F45" s="387"/>
      <c r="G45" s="387"/>
      <c r="H45" s="387"/>
      <c r="I45" s="387">
        <v>53200</v>
      </c>
      <c r="J45" s="387"/>
      <c r="K45" s="296"/>
      <c r="L45" s="296"/>
      <c r="M45" s="296"/>
      <c r="N45" s="296"/>
      <c r="O45" s="296"/>
      <c r="P45" s="296"/>
      <c r="Q45" s="296"/>
      <c r="R45" s="296">
        <f t="shared" si="95"/>
        <v>53200</v>
      </c>
      <c r="S45" s="296"/>
      <c r="T45" s="296"/>
      <c r="U45" s="296"/>
      <c r="V45" s="296"/>
      <c r="W45" s="296"/>
      <c r="X45" s="296">
        <v>53200</v>
      </c>
      <c r="Y45" s="296"/>
      <c r="Z45" s="296"/>
      <c r="AA45" s="296"/>
      <c r="AB45" s="296"/>
      <c r="AC45" s="296"/>
      <c r="AD45" s="296"/>
      <c r="AE45" s="296"/>
      <c r="AF45" s="296">
        <f t="shared" si="96"/>
        <v>53200</v>
      </c>
      <c r="AG45" s="296"/>
      <c r="AH45" s="296"/>
      <c r="AI45" s="296"/>
      <c r="AJ45" s="296"/>
      <c r="AK45" s="296"/>
      <c r="AL45" s="296">
        <v>53200</v>
      </c>
      <c r="AM45" s="296"/>
      <c r="AN45" s="296"/>
      <c r="AO45" s="296"/>
      <c r="AP45" s="296"/>
      <c r="AQ45" s="296"/>
      <c r="AR45" s="296"/>
    </row>
    <row r="46" spans="1:44" s="269" customFormat="1" ht="13.2" x14ac:dyDescent="0.25">
      <c r="A46" s="295">
        <v>3295</v>
      </c>
      <c r="B46" s="287" t="s">
        <v>52</v>
      </c>
      <c r="C46" s="387">
        <f t="shared" si="94"/>
        <v>70000</v>
      </c>
      <c r="D46" s="387"/>
      <c r="E46" s="387"/>
      <c r="F46" s="387"/>
      <c r="G46" s="387"/>
      <c r="H46" s="387"/>
      <c r="I46" s="387">
        <v>50000</v>
      </c>
      <c r="J46" s="387"/>
      <c r="K46" s="296">
        <v>20000</v>
      </c>
      <c r="L46" s="296"/>
      <c r="M46" s="296"/>
      <c r="N46" s="296"/>
      <c r="O46" s="296"/>
      <c r="P46" s="296"/>
      <c r="Q46" s="296"/>
      <c r="R46" s="296">
        <f t="shared" si="95"/>
        <v>70000</v>
      </c>
      <c r="S46" s="296"/>
      <c r="T46" s="296"/>
      <c r="U46" s="296"/>
      <c r="V46" s="296"/>
      <c r="W46" s="296"/>
      <c r="X46" s="296">
        <v>50000</v>
      </c>
      <c r="Y46" s="296">
        <v>20000</v>
      </c>
      <c r="Z46" s="296"/>
      <c r="AA46" s="296"/>
      <c r="AB46" s="296"/>
      <c r="AC46" s="296"/>
      <c r="AD46" s="296"/>
      <c r="AE46" s="296"/>
      <c r="AF46" s="296">
        <f t="shared" si="96"/>
        <v>70000</v>
      </c>
      <c r="AG46" s="296"/>
      <c r="AH46" s="296"/>
      <c r="AI46" s="296"/>
      <c r="AJ46" s="296"/>
      <c r="AK46" s="296"/>
      <c r="AL46" s="296">
        <v>50000</v>
      </c>
      <c r="AM46" s="296">
        <v>20000</v>
      </c>
      <c r="AN46" s="296"/>
      <c r="AO46" s="296"/>
      <c r="AP46" s="296"/>
      <c r="AQ46" s="296"/>
      <c r="AR46" s="296"/>
    </row>
    <row r="47" spans="1:44" s="269" customFormat="1" ht="13.2" x14ac:dyDescent="0.25">
      <c r="A47" s="295">
        <v>3296</v>
      </c>
      <c r="B47" s="332" t="s">
        <v>414</v>
      </c>
      <c r="C47" s="387">
        <f t="shared" si="94"/>
        <v>400000</v>
      </c>
      <c r="D47" s="387"/>
      <c r="E47" s="387"/>
      <c r="F47" s="387"/>
      <c r="G47" s="387"/>
      <c r="H47" s="387"/>
      <c r="I47" s="387"/>
      <c r="J47" s="387"/>
      <c r="K47" s="296"/>
      <c r="L47" s="296">
        <v>400000</v>
      </c>
      <c r="M47" s="296"/>
      <c r="N47" s="296"/>
      <c r="O47" s="296"/>
      <c r="P47" s="296"/>
      <c r="Q47" s="296"/>
      <c r="R47" s="296">
        <f t="shared" si="95"/>
        <v>450000</v>
      </c>
      <c r="S47" s="296"/>
      <c r="T47" s="296"/>
      <c r="U47" s="296"/>
      <c r="V47" s="296"/>
      <c r="W47" s="296"/>
      <c r="X47" s="296">
        <v>0</v>
      </c>
      <c r="Y47" s="296"/>
      <c r="Z47" s="296">
        <v>450000</v>
      </c>
      <c r="AA47" s="296"/>
      <c r="AB47" s="296"/>
      <c r="AC47" s="296"/>
      <c r="AD47" s="296"/>
      <c r="AE47" s="296"/>
      <c r="AF47" s="296">
        <f t="shared" si="96"/>
        <v>0</v>
      </c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</row>
    <row r="48" spans="1:44" s="269" customFormat="1" ht="26.4" x14ac:dyDescent="0.25">
      <c r="A48" s="295">
        <v>3299</v>
      </c>
      <c r="B48" s="287" t="s">
        <v>53</v>
      </c>
      <c r="C48" s="387">
        <f t="shared" si="94"/>
        <v>8000</v>
      </c>
      <c r="D48" s="387"/>
      <c r="E48" s="387"/>
      <c r="F48" s="387"/>
      <c r="G48" s="387"/>
      <c r="H48" s="387"/>
      <c r="I48" s="387">
        <v>8000</v>
      </c>
      <c r="J48" s="387"/>
      <c r="K48" s="296"/>
      <c r="L48" s="296"/>
      <c r="M48" s="296"/>
      <c r="N48" s="296"/>
      <c r="O48" s="296"/>
      <c r="P48" s="296"/>
      <c r="Q48" s="296"/>
      <c r="R48" s="296">
        <f t="shared" si="95"/>
        <v>8000</v>
      </c>
      <c r="S48" s="296"/>
      <c r="T48" s="296"/>
      <c r="U48" s="296"/>
      <c r="V48" s="296"/>
      <c r="W48" s="296"/>
      <c r="X48" s="296">
        <v>8000</v>
      </c>
      <c r="Y48" s="296"/>
      <c r="Z48" s="296"/>
      <c r="AA48" s="296"/>
      <c r="AB48" s="296"/>
      <c r="AC48" s="296"/>
      <c r="AD48" s="296"/>
      <c r="AE48" s="296"/>
      <c r="AF48" s="296">
        <f t="shared" si="96"/>
        <v>8000</v>
      </c>
      <c r="AG48" s="296"/>
      <c r="AH48" s="296"/>
      <c r="AI48" s="296"/>
      <c r="AJ48" s="296"/>
      <c r="AK48" s="296"/>
      <c r="AL48" s="296">
        <v>8000</v>
      </c>
      <c r="AM48" s="296"/>
      <c r="AN48" s="296"/>
      <c r="AO48" s="296"/>
      <c r="AP48" s="296"/>
      <c r="AQ48" s="296"/>
      <c r="AR48" s="296"/>
    </row>
    <row r="49" spans="1:44" s="269" customFormat="1" ht="13.2" x14ac:dyDescent="0.25">
      <c r="A49" s="286">
        <v>329</v>
      </c>
      <c r="B49" s="297"/>
      <c r="C49" s="388">
        <f>SUM(C42:C48)</f>
        <v>824200</v>
      </c>
      <c r="D49" s="388">
        <f t="shared" ref="D49:O49" si="97">SUM(D42:D48)</f>
        <v>0</v>
      </c>
      <c r="E49" s="388">
        <f t="shared" ref="E49" si="98">SUM(E42:E48)</f>
        <v>0</v>
      </c>
      <c r="F49" s="388">
        <f t="shared" si="97"/>
        <v>0</v>
      </c>
      <c r="G49" s="388">
        <f t="shared" si="97"/>
        <v>0</v>
      </c>
      <c r="H49" s="388">
        <f t="shared" si="97"/>
        <v>0</v>
      </c>
      <c r="I49" s="388">
        <f t="shared" si="97"/>
        <v>380200</v>
      </c>
      <c r="J49" s="388">
        <f t="shared" ref="J49" si="99">SUM(J42:J48)</f>
        <v>0</v>
      </c>
      <c r="K49" s="298">
        <f t="shared" si="97"/>
        <v>44000</v>
      </c>
      <c r="L49" s="298">
        <f t="shared" si="97"/>
        <v>400000</v>
      </c>
      <c r="M49" s="298">
        <f t="shared" ref="M49" si="100">SUM(M42:M48)</f>
        <v>0</v>
      </c>
      <c r="N49" s="298">
        <f t="shared" si="97"/>
        <v>0</v>
      </c>
      <c r="O49" s="298">
        <f t="shared" si="97"/>
        <v>0</v>
      </c>
      <c r="P49" s="298">
        <f t="shared" ref="P49:Q49" si="101">SUM(P42:P48)</f>
        <v>0</v>
      </c>
      <c r="Q49" s="298">
        <f t="shared" si="101"/>
        <v>0</v>
      </c>
      <c r="R49" s="298">
        <f>SUM(R42:R48)</f>
        <v>874200</v>
      </c>
      <c r="S49" s="298">
        <f t="shared" ref="S49:AE49" si="102">SUM(S42:S48)</f>
        <v>100000</v>
      </c>
      <c r="T49" s="298">
        <f t="shared" si="102"/>
        <v>0</v>
      </c>
      <c r="U49" s="298">
        <f t="shared" si="102"/>
        <v>0</v>
      </c>
      <c r="V49" s="298">
        <f t="shared" si="102"/>
        <v>0</v>
      </c>
      <c r="W49" s="298">
        <f t="shared" si="102"/>
        <v>0</v>
      </c>
      <c r="X49" s="298">
        <f t="shared" si="102"/>
        <v>230200</v>
      </c>
      <c r="Y49" s="298">
        <f t="shared" si="102"/>
        <v>94000</v>
      </c>
      <c r="Z49" s="298">
        <f t="shared" si="102"/>
        <v>450000</v>
      </c>
      <c r="AA49" s="298">
        <f t="shared" ref="AA49" si="103">SUM(AA42:AA48)</f>
        <v>0</v>
      </c>
      <c r="AB49" s="298">
        <f t="shared" si="102"/>
        <v>0</v>
      </c>
      <c r="AC49" s="298">
        <f t="shared" si="102"/>
        <v>0</v>
      </c>
      <c r="AD49" s="298">
        <f t="shared" si="102"/>
        <v>0</v>
      </c>
      <c r="AE49" s="298">
        <f t="shared" si="102"/>
        <v>0</v>
      </c>
      <c r="AF49" s="298">
        <f>SUM(AF42:AF48)</f>
        <v>424200</v>
      </c>
      <c r="AG49" s="298">
        <f t="shared" ref="AG49:AR49" si="104">SUM(AG42:AG48)</f>
        <v>100000</v>
      </c>
      <c r="AH49" s="298">
        <f t="shared" si="104"/>
        <v>0</v>
      </c>
      <c r="AI49" s="298">
        <f t="shared" si="104"/>
        <v>0</v>
      </c>
      <c r="AJ49" s="298">
        <f t="shared" si="104"/>
        <v>0</v>
      </c>
      <c r="AK49" s="298">
        <f t="shared" si="104"/>
        <v>0</v>
      </c>
      <c r="AL49" s="298">
        <f t="shared" si="104"/>
        <v>230200</v>
      </c>
      <c r="AM49" s="298">
        <f t="shared" si="104"/>
        <v>94000</v>
      </c>
      <c r="AN49" s="298">
        <f t="shared" si="104"/>
        <v>0</v>
      </c>
      <c r="AO49" s="298">
        <f t="shared" si="104"/>
        <v>0</v>
      </c>
      <c r="AP49" s="298">
        <f t="shared" si="104"/>
        <v>0</v>
      </c>
      <c r="AQ49" s="298">
        <f t="shared" si="104"/>
        <v>0</v>
      </c>
      <c r="AR49" s="298">
        <f t="shared" si="104"/>
        <v>0</v>
      </c>
    </row>
    <row r="50" spans="1:44" s="269" customFormat="1" ht="26.4" x14ac:dyDescent="0.25">
      <c r="A50" s="295">
        <v>3431</v>
      </c>
      <c r="B50" s="287" t="s">
        <v>54</v>
      </c>
      <c r="C50" s="387">
        <f t="shared" ref="C50:C57" si="105">SUM(D50:Q50)</f>
        <v>21000</v>
      </c>
      <c r="D50" s="387"/>
      <c r="E50" s="387"/>
      <c r="F50" s="387"/>
      <c r="G50" s="387"/>
      <c r="H50" s="387"/>
      <c r="I50" s="387">
        <v>21000</v>
      </c>
      <c r="J50" s="387"/>
      <c r="K50" s="296"/>
      <c r="L50" s="296"/>
      <c r="M50" s="296"/>
      <c r="N50" s="296"/>
      <c r="O50" s="296"/>
      <c r="P50" s="296"/>
      <c r="Q50" s="296"/>
      <c r="R50" s="296">
        <f t="shared" ref="R50:R55" si="106">SUM(S50:AE50)</f>
        <v>21000</v>
      </c>
      <c r="S50" s="296"/>
      <c r="T50" s="296"/>
      <c r="U50" s="296"/>
      <c r="V50" s="296"/>
      <c r="W50" s="296"/>
      <c r="X50" s="296">
        <v>21000</v>
      </c>
      <c r="Y50" s="296"/>
      <c r="Z50" s="296"/>
      <c r="AA50" s="296"/>
      <c r="AB50" s="296"/>
      <c r="AC50" s="296"/>
      <c r="AD50" s="296"/>
      <c r="AE50" s="296"/>
      <c r="AF50" s="296">
        <f t="shared" ref="AF50:AF55" si="107">SUM(AG50:AR50)</f>
        <v>21000</v>
      </c>
      <c r="AG50" s="296"/>
      <c r="AH50" s="296"/>
      <c r="AI50" s="296"/>
      <c r="AJ50" s="296"/>
      <c r="AK50" s="296"/>
      <c r="AL50" s="296">
        <v>21000</v>
      </c>
      <c r="AM50" s="296"/>
      <c r="AN50" s="296"/>
      <c r="AO50" s="296"/>
      <c r="AP50" s="296"/>
      <c r="AQ50" s="296"/>
      <c r="AR50" s="296"/>
    </row>
    <row r="51" spans="1:44" s="269" customFormat="1" ht="13.2" x14ac:dyDescent="0.25">
      <c r="A51" s="295">
        <v>3432</v>
      </c>
      <c r="B51" s="287" t="s">
        <v>396</v>
      </c>
      <c r="C51" s="387">
        <f t="shared" si="105"/>
        <v>3650</v>
      </c>
      <c r="D51" s="387"/>
      <c r="E51" s="387"/>
      <c r="F51" s="387"/>
      <c r="G51" s="387"/>
      <c r="H51" s="387"/>
      <c r="I51" s="387">
        <v>3650</v>
      </c>
      <c r="J51" s="387"/>
      <c r="K51" s="296"/>
      <c r="L51" s="296"/>
      <c r="M51" s="296"/>
      <c r="N51" s="296"/>
      <c r="O51" s="296"/>
      <c r="P51" s="296"/>
      <c r="Q51" s="296"/>
      <c r="R51" s="296">
        <f t="shared" si="106"/>
        <v>0</v>
      </c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>
        <f t="shared" si="107"/>
        <v>0</v>
      </c>
      <c r="AG51" s="296"/>
      <c r="AH51" s="296"/>
      <c r="AI51" s="296"/>
      <c r="AJ51" s="296"/>
      <c r="AK51" s="296"/>
      <c r="AL51" s="296"/>
      <c r="AM51" s="296"/>
      <c r="AN51" s="296"/>
      <c r="AO51" s="296"/>
      <c r="AP51" s="296"/>
      <c r="AQ51" s="296"/>
      <c r="AR51" s="296"/>
    </row>
    <row r="52" spans="1:44" s="269" customFormat="1" ht="13.2" x14ac:dyDescent="0.25">
      <c r="A52" s="295">
        <v>3433</v>
      </c>
      <c r="B52" s="332" t="s">
        <v>275</v>
      </c>
      <c r="C52" s="296">
        <f t="shared" si="105"/>
        <v>390000</v>
      </c>
      <c r="D52" s="296"/>
      <c r="E52" s="296"/>
      <c r="F52" s="296"/>
      <c r="G52" s="296"/>
      <c r="H52" s="296"/>
      <c r="I52" s="387"/>
      <c r="J52" s="296"/>
      <c r="K52" s="296"/>
      <c r="L52" s="296">
        <v>390000</v>
      </c>
      <c r="M52" s="296"/>
      <c r="N52" s="296"/>
      <c r="O52" s="296"/>
      <c r="P52" s="296"/>
      <c r="Q52" s="296"/>
      <c r="R52" s="296">
        <f t="shared" si="106"/>
        <v>260000</v>
      </c>
      <c r="S52" s="296"/>
      <c r="T52" s="296"/>
      <c r="U52" s="296"/>
      <c r="V52" s="296"/>
      <c r="W52" s="296"/>
      <c r="X52" s="296"/>
      <c r="Y52" s="296"/>
      <c r="Z52" s="296">
        <v>260000</v>
      </c>
      <c r="AA52" s="296"/>
      <c r="AB52" s="296"/>
      <c r="AC52" s="296"/>
      <c r="AD52" s="296"/>
      <c r="AE52" s="296"/>
      <c r="AF52" s="296">
        <f t="shared" si="107"/>
        <v>0</v>
      </c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</row>
    <row r="53" spans="1:44" s="269" customFormat="1" ht="13.2" x14ac:dyDescent="0.25">
      <c r="A53" s="286">
        <v>343</v>
      </c>
      <c r="B53" s="297"/>
      <c r="C53" s="298">
        <f t="shared" si="105"/>
        <v>414650</v>
      </c>
      <c r="D53" s="298">
        <f t="shared" ref="D53:F53" si="108">SUM(D50:D52)</f>
        <v>0</v>
      </c>
      <c r="E53" s="298">
        <f t="shared" si="108"/>
        <v>0</v>
      </c>
      <c r="F53" s="298">
        <f t="shared" si="108"/>
        <v>0</v>
      </c>
      <c r="G53" s="298">
        <f>SUM(G50:G52)</f>
        <v>0</v>
      </c>
      <c r="H53" s="298">
        <f t="shared" ref="H53:Q53" si="109">SUM(H50:H52)</f>
        <v>0</v>
      </c>
      <c r="I53" s="298">
        <f t="shared" si="109"/>
        <v>24650</v>
      </c>
      <c r="J53" s="298">
        <f t="shared" si="109"/>
        <v>0</v>
      </c>
      <c r="K53" s="298">
        <f t="shared" si="109"/>
        <v>0</v>
      </c>
      <c r="L53" s="298">
        <f t="shared" si="109"/>
        <v>390000</v>
      </c>
      <c r="M53" s="298">
        <f t="shared" si="109"/>
        <v>0</v>
      </c>
      <c r="N53" s="298">
        <f t="shared" si="109"/>
        <v>0</v>
      </c>
      <c r="O53" s="298">
        <f t="shared" si="109"/>
        <v>0</v>
      </c>
      <c r="P53" s="298">
        <f t="shared" si="109"/>
        <v>0</v>
      </c>
      <c r="Q53" s="298">
        <f t="shared" si="109"/>
        <v>0</v>
      </c>
      <c r="R53" s="298">
        <f t="shared" si="106"/>
        <v>281000</v>
      </c>
      <c r="S53" s="298">
        <f t="shared" ref="S53:W53" si="110">SUM(S46:S48)</f>
        <v>0</v>
      </c>
      <c r="T53" s="298">
        <f t="shared" si="110"/>
        <v>0</v>
      </c>
      <c r="U53" s="298">
        <f t="shared" si="110"/>
        <v>0</v>
      </c>
      <c r="V53" s="298">
        <f t="shared" si="110"/>
        <v>0</v>
      </c>
      <c r="W53" s="298">
        <f t="shared" si="110"/>
        <v>0</v>
      </c>
      <c r="X53" s="298">
        <f>SUM(X50:X52)</f>
        <v>21000</v>
      </c>
      <c r="Y53" s="298">
        <f>SUM(Y50:Y52)</f>
        <v>0</v>
      </c>
      <c r="Z53" s="298">
        <f>SUM(Z50:Z52)</f>
        <v>260000</v>
      </c>
      <c r="AA53" s="298">
        <f t="shared" ref="AA53" si="111">SUM(AA46:AA48)</f>
        <v>0</v>
      </c>
      <c r="AB53" s="298">
        <f t="shared" ref="AB53:AE53" si="112">SUM(AB46:AB48)</f>
        <v>0</v>
      </c>
      <c r="AC53" s="298">
        <f t="shared" si="112"/>
        <v>0</v>
      </c>
      <c r="AD53" s="298">
        <f t="shared" si="112"/>
        <v>0</v>
      </c>
      <c r="AE53" s="298">
        <f t="shared" si="112"/>
        <v>0</v>
      </c>
      <c r="AF53" s="298">
        <f t="shared" si="107"/>
        <v>21000</v>
      </c>
      <c r="AG53" s="298">
        <f t="shared" ref="AG53:AK53" si="113">SUM(AG46:AG48)</f>
        <v>0</v>
      </c>
      <c r="AH53" s="298">
        <f t="shared" si="113"/>
        <v>0</v>
      </c>
      <c r="AI53" s="298">
        <f t="shared" si="113"/>
        <v>0</v>
      </c>
      <c r="AJ53" s="298">
        <f t="shared" si="113"/>
        <v>0</v>
      </c>
      <c r="AK53" s="298">
        <f t="shared" si="113"/>
        <v>0</v>
      </c>
      <c r="AL53" s="298">
        <f>SUM(AL50:AL52)</f>
        <v>21000</v>
      </c>
      <c r="AM53" s="298">
        <f>SUM(AM50:AM52)</f>
        <v>0</v>
      </c>
      <c r="AN53" s="298">
        <f t="shared" ref="AN53:AR53" si="114">SUM(AN46:AN48)</f>
        <v>0</v>
      </c>
      <c r="AO53" s="298">
        <f t="shared" si="114"/>
        <v>0</v>
      </c>
      <c r="AP53" s="298">
        <f t="shared" si="114"/>
        <v>0</v>
      </c>
      <c r="AQ53" s="298">
        <f t="shared" si="114"/>
        <v>0</v>
      </c>
      <c r="AR53" s="298">
        <f t="shared" si="114"/>
        <v>0</v>
      </c>
    </row>
    <row r="54" spans="1:44" s="269" customFormat="1" ht="13.2" x14ac:dyDescent="0.25">
      <c r="A54" s="295">
        <v>3831</v>
      </c>
      <c r="B54" s="287" t="s">
        <v>390</v>
      </c>
      <c r="C54" s="296">
        <f t="shared" si="105"/>
        <v>0</v>
      </c>
      <c r="D54" s="296"/>
      <c r="E54" s="296"/>
      <c r="F54" s="296"/>
      <c r="G54" s="296"/>
      <c r="H54" s="296"/>
      <c r="I54" s="387">
        <v>0</v>
      </c>
      <c r="J54" s="296"/>
      <c r="K54" s="296"/>
      <c r="L54" s="296"/>
      <c r="M54" s="296"/>
      <c r="N54" s="296"/>
      <c r="O54" s="387"/>
      <c r="P54" s="296"/>
      <c r="Q54" s="296"/>
      <c r="R54" s="296">
        <f t="shared" si="106"/>
        <v>0</v>
      </c>
      <c r="S54" s="296"/>
      <c r="T54" s="296"/>
      <c r="U54" s="296"/>
      <c r="V54" s="296"/>
      <c r="W54" s="296"/>
      <c r="X54" s="296">
        <v>0</v>
      </c>
      <c r="Y54" s="296"/>
      <c r="Z54" s="296"/>
      <c r="AA54" s="296"/>
      <c r="AB54" s="296"/>
      <c r="AC54" s="296"/>
      <c r="AD54" s="296"/>
      <c r="AE54" s="296"/>
      <c r="AF54" s="296">
        <f t="shared" si="107"/>
        <v>0</v>
      </c>
      <c r="AG54" s="296"/>
      <c r="AH54" s="296"/>
      <c r="AI54" s="296"/>
      <c r="AJ54" s="296"/>
      <c r="AK54" s="296"/>
      <c r="AL54" s="296">
        <v>0</v>
      </c>
      <c r="AM54" s="296"/>
      <c r="AN54" s="296"/>
      <c r="AO54" s="296"/>
      <c r="AP54" s="296"/>
      <c r="AQ54" s="296"/>
      <c r="AR54" s="296"/>
    </row>
    <row r="55" spans="1:44" s="269" customFormat="1" ht="13.2" x14ac:dyDescent="0.25">
      <c r="A55" s="286">
        <v>383</v>
      </c>
      <c r="B55" s="297"/>
      <c r="C55" s="298">
        <f t="shared" si="105"/>
        <v>0</v>
      </c>
      <c r="D55" s="298">
        <f t="shared" ref="D55:G55" si="115">SUM(D54)</f>
        <v>0</v>
      </c>
      <c r="E55" s="298">
        <f t="shared" si="115"/>
        <v>0</v>
      </c>
      <c r="F55" s="298">
        <f t="shared" si="115"/>
        <v>0</v>
      </c>
      <c r="G55" s="298">
        <f t="shared" si="115"/>
        <v>0</v>
      </c>
      <c r="H55" s="298">
        <f>SUM(H54)</f>
        <v>0</v>
      </c>
      <c r="I55" s="298">
        <f>SUM(I54)</f>
        <v>0</v>
      </c>
      <c r="J55" s="298">
        <f t="shared" ref="J55:Q55" si="116">SUM(J54)</f>
        <v>0</v>
      </c>
      <c r="K55" s="298">
        <f t="shared" si="116"/>
        <v>0</v>
      </c>
      <c r="L55" s="298">
        <f t="shared" si="116"/>
        <v>0</v>
      </c>
      <c r="M55" s="298">
        <f t="shared" ref="M55" si="117">SUM(M54)</f>
        <v>0</v>
      </c>
      <c r="N55" s="298">
        <f t="shared" si="116"/>
        <v>0</v>
      </c>
      <c r="O55" s="298">
        <f t="shared" si="116"/>
        <v>0</v>
      </c>
      <c r="P55" s="298">
        <f t="shared" si="116"/>
        <v>0</v>
      </c>
      <c r="Q55" s="298">
        <f t="shared" si="116"/>
        <v>0</v>
      </c>
      <c r="R55" s="298">
        <f t="shared" si="106"/>
        <v>0</v>
      </c>
      <c r="S55" s="298">
        <f>SUM(S51)</f>
        <v>0</v>
      </c>
      <c r="T55" s="298"/>
      <c r="U55" s="298">
        <f>SUM(U47:U49)</f>
        <v>0</v>
      </c>
      <c r="V55" s="298">
        <f>SUM(V47:V49)</f>
        <v>0</v>
      </c>
      <c r="W55" s="298">
        <f>SUM(W54)</f>
        <v>0</v>
      </c>
      <c r="X55" s="298">
        <f>SUM(X54)</f>
        <v>0</v>
      </c>
      <c r="Y55" s="298">
        <f>SUM(Y54)</f>
        <v>0</v>
      </c>
      <c r="Z55" s="298">
        <f>SUM(Z54)</f>
        <v>0</v>
      </c>
      <c r="AA55" s="298">
        <f t="shared" ref="AA55" si="118">SUM(AA47:AA49)</f>
        <v>0</v>
      </c>
      <c r="AB55" s="298">
        <f t="shared" ref="AB55:AE55" si="119">SUM(AB47:AB49)</f>
        <v>0</v>
      </c>
      <c r="AC55" s="298">
        <f t="shared" si="119"/>
        <v>0</v>
      </c>
      <c r="AD55" s="298">
        <f t="shared" si="119"/>
        <v>0</v>
      </c>
      <c r="AE55" s="298">
        <f t="shared" si="119"/>
        <v>0</v>
      </c>
      <c r="AF55" s="298">
        <f t="shared" si="107"/>
        <v>0</v>
      </c>
      <c r="AG55" s="298">
        <f>SUM(AG51)</f>
        <v>0</v>
      </c>
      <c r="AH55" s="298"/>
      <c r="AI55" s="298">
        <f>SUM(AI47:AI49)</f>
        <v>0</v>
      </c>
      <c r="AJ55" s="298">
        <f>SUM(AJ47:AJ49)</f>
        <v>0</v>
      </c>
      <c r="AK55" s="298">
        <f>SUM(AK54)</f>
        <v>0</v>
      </c>
      <c r="AL55" s="298">
        <f>SUM(AL54)</f>
        <v>0</v>
      </c>
      <c r="AM55" s="298">
        <f>SUM(AM54)</f>
        <v>0</v>
      </c>
      <c r="AN55" s="298">
        <f t="shared" ref="AN55:AR55" si="120">SUM(AN47:AN49)</f>
        <v>0</v>
      </c>
      <c r="AO55" s="298">
        <f t="shared" si="120"/>
        <v>0</v>
      </c>
      <c r="AP55" s="298">
        <f t="shared" si="120"/>
        <v>0</v>
      </c>
      <c r="AQ55" s="298">
        <f t="shared" si="120"/>
        <v>0</v>
      </c>
      <c r="AR55" s="298">
        <f t="shared" si="120"/>
        <v>0</v>
      </c>
    </row>
    <row r="56" spans="1:44" s="269" customFormat="1" ht="13.2" x14ac:dyDescent="0.25">
      <c r="A56" s="385">
        <v>4123</v>
      </c>
      <c r="B56" s="390" t="s">
        <v>76</v>
      </c>
      <c r="C56" s="296">
        <f t="shared" si="105"/>
        <v>0</v>
      </c>
      <c r="D56" s="296"/>
      <c r="E56" s="296"/>
      <c r="F56" s="296"/>
      <c r="G56" s="296"/>
      <c r="H56" s="296"/>
      <c r="I56" s="387"/>
      <c r="J56" s="296"/>
      <c r="K56" s="296"/>
      <c r="L56" s="296"/>
      <c r="M56" s="296"/>
      <c r="N56" s="296"/>
      <c r="O56" s="387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</row>
    <row r="57" spans="1:44" s="269" customFormat="1" ht="13.2" x14ac:dyDescent="0.25">
      <c r="A57" s="286">
        <v>412</v>
      </c>
      <c r="B57" s="297"/>
      <c r="C57" s="298">
        <f t="shared" si="105"/>
        <v>0</v>
      </c>
      <c r="D57" s="298">
        <f>SUM(D54)</f>
        <v>0</v>
      </c>
      <c r="E57" s="298">
        <f>SUM(E54)</f>
        <v>0</v>
      </c>
      <c r="F57" s="298">
        <f>SUM(F50:F52)</f>
        <v>0</v>
      </c>
      <c r="G57" s="298">
        <f>SUM(G56)</f>
        <v>0</v>
      </c>
      <c r="H57" s="298">
        <f t="shared" ref="H57:N57" si="121">SUM(H56)</f>
        <v>0</v>
      </c>
      <c r="I57" s="298">
        <f t="shared" si="121"/>
        <v>0</v>
      </c>
      <c r="J57" s="298">
        <f t="shared" si="121"/>
        <v>0</v>
      </c>
      <c r="K57" s="298">
        <f t="shared" si="121"/>
        <v>0</v>
      </c>
      <c r="L57" s="298">
        <f t="shared" si="121"/>
        <v>0</v>
      </c>
      <c r="M57" s="298">
        <f t="shared" ref="M57" si="122">SUM(M56)</f>
        <v>0</v>
      </c>
      <c r="N57" s="298">
        <f t="shared" si="121"/>
        <v>0</v>
      </c>
      <c r="O57" s="298">
        <f>SUM(O56)</f>
        <v>0</v>
      </c>
      <c r="P57" s="298">
        <f>SUM(P50:P52)</f>
        <v>0</v>
      </c>
      <c r="Q57" s="298">
        <f>SUM(Q56)</f>
        <v>0</v>
      </c>
      <c r="R57" s="298">
        <f>SUM(S57:AE57)</f>
        <v>0</v>
      </c>
      <c r="S57" s="298">
        <f>SUM(S54)</f>
        <v>0</v>
      </c>
      <c r="T57" s="298"/>
      <c r="U57" s="298">
        <f>SUM(U50:U52)</f>
        <v>0</v>
      </c>
      <c r="V57" s="298">
        <f>SUM(V50:V52)</f>
        <v>0</v>
      </c>
      <c r="W57" s="298">
        <f>SUM(W50:W52)</f>
        <v>0</v>
      </c>
      <c r="X57" s="298">
        <f>SUM(X54)</f>
        <v>0</v>
      </c>
      <c r="Y57" s="298">
        <f t="shared" ref="Y57:AE57" si="123">SUM(Y50:Y52)</f>
        <v>0</v>
      </c>
      <c r="Z57" s="298">
        <f>SUM(Z56)</f>
        <v>0</v>
      </c>
      <c r="AA57" s="298">
        <f t="shared" ref="AA57" si="124">SUM(AA50:AA52)</f>
        <v>0</v>
      </c>
      <c r="AB57" s="298">
        <f t="shared" si="123"/>
        <v>0</v>
      </c>
      <c r="AC57" s="298">
        <f t="shared" si="123"/>
        <v>0</v>
      </c>
      <c r="AD57" s="298">
        <f t="shared" si="123"/>
        <v>0</v>
      </c>
      <c r="AE57" s="298">
        <f t="shared" si="123"/>
        <v>0</v>
      </c>
      <c r="AF57" s="298">
        <f>SUM(AG57:AR57)</f>
        <v>0</v>
      </c>
      <c r="AG57" s="298">
        <f>SUM(AG54)</f>
        <v>0</v>
      </c>
      <c r="AH57" s="298"/>
      <c r="AI57" s="298">
        <f>SUM(AI50:AI52)</f>
        <v>0</v>
      </c>
      <c r="AJ57" s="298">
        <f>SUM(AJ50:AJ52)</f>
        <v>0</v>
      </c>
      <c r="AK57" s="298">
        <f>SUM(AK50:AK52)</f>
        <v>0</v>
      </c>
      <c r="AL57" s="298">
        <f>SUM(AL54)</f>
        <v>0</v>
      </c>
      <c r="AM57" s="298">
        <f t="shared" ref="AM57:AR57" si="125">SUM(AM50:AM52)</f>
        <v>0</v>
      </c>
      <c r="AN57" s="298">
        <f t="shared" si="125"/>
        <v>0</v>
      </c>
      <c r="AO57" s="298">
        <f t="shared" si="125"/>
        <v>0</v>
      </c>
      <c r="AP57" s="298">
        <f t="shared" si="125"/>
        <v>0</v>
      </c>
      <c r="AQ57" s="298">
        <f t="shared" si="125"/>
        <v>0</v>
      </c>
      <c r="AR57" s="298">
        <f t="shared" si="125"/>
        <v>0</v>
      </c>
    </row>
    <row r="58" spans="1:44" ht="26.4" x14ac:dyDescent="0.25">
      <c r="A58" s="292" t="s">
        <v>21</v>
      </c>
      <c r="B58" s="293" t="s">
        <v>56</v>
      </c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</row>
    <row r="59" spans="1:44" ht="13.2" x14ac:dyDescent="0.25">
      <c r="A59" s="295">
        <v>3111</v>
      </c>
      <c r="B59" s="287" t="s">
        <v>23</v>
      </c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</row>
    <row r="60" spans="1:44" ht="13.2" x14ac:dyDescent="0.25">
      <c r="A60" s="295">
        <v>3121</v>
      </c>
      <c r="B60" s="287" t="s">
        <v>24</v>
      </c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6"/>
      <c r="AQ60" s="296"/>
      <c r="AR60" s="296"/>
    </row>
    <row r="61" spans="1:44" ht="26.4" x14ac:dyDescent="0.25">
      <c r="A61" s="295">
        <v>3131</v>
      </c>
      <c r="B61" s="287" t="s">
        <v>25</v>
      </c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  <c r="AQ61" s="296"/>
      <c r="AR61" s="296"/>
    </row>
    <row r="62" spans="1:44" ht="26.4" x14ac:dyDescent="0.25">
      <c r="A62" s="295">
        <v>3132</v>
      </c>
      <c r="B62" s="287" t="s">
        <v>26</v>
      </c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6"/>
    </row>
    <row r="63" spans="1:44" ht="26.4" x14ac:dyDescent="0.25">
      <c r="A63" s="295">
        <v>3133</v>
      </c>
      <c r="B63" s="287" t="s">
        <v>27</v>
      </c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  <c r="AQ63" s="296"/>
      <c r="AR63" s="296"/>
    </row>
    <row r="64" spans="1:44" ht="13.2" x14ac:dyDescent="0.25">
      <c r="A64" s="295">
        <v>3211</v>
      </c>
      <c r="B64" s="287" t="s">
        <v>28</v>
      </c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6"/>
      <c r="AN64" s="296"/>
      <c r="AO64" s="296"/>
      <c r="AP64" s="296"/>
      <c r="AQ64" s="296"/>
      <c r="AR64" s="296"/>
    </row>
    <row r="65" spans="1:44" ht="26.4" x14ac:dyDescent="0.25">
      <c r="A65" s="295">
        <v>3212</v>
      </c>
      <c r="B65" s="287" t="s">
        <v>29</v>
      </c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96"/>
      <c r="AJ65" s="296"/>
      <c r="AK65" s="296"/>
      <c r="AL65" s="296"/>
      <c r="AM65" s="296"/>
      <c r="AN65" s="296"/>
      <c r="AO65" s="296"/>
      <c r="AP65" s="296"/>
      <c r="AQ65" s="296"/>
      <c r="AR65" s="296"/>
    </row>
    <row r="66" spans="1:44" ht="13.2" x14ac:dyDescent="0.25">
      <c r="A66" s="295">
        <v>3213</v>
      </c>
      <c r="B66" s="287" t="s">
        <v>30</v>
      </c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296"/>
      <c r="AL66" s="296"/>
      <c r="AM66" s="296"/>
      <c r="AN66" s="296"/>
      <c r="AO66" s="296"/>
      <c r="AP66" s="296"/>
      <c r="AQ66" s="296"/>
      <c r="AR66" s="296"/>
    </row>
    <row r="67" spans="1:44" ht="26.4" x14ac:dyDescent="0.25">
      <c r="A67" s="295">
        <v>3214</v>
      </c>
      <c r="B67" s="287" t="s">
        <v>31</v>
      </c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6"/>
      <c r="AF67" s="296"/>
      <c r="AG67" s="296"/>
      <c r="AH67" s="296"/>
      <c r="AI67" s="296"/>
      <c r="AJ67" s="296"/>
      <c r="AK67" s="296"/>
      <c r="AL67" s="296"/>
      <c r="AM67" s="296"/>
      <c r="AN67" s="296"/>
      <c r="AO67" s="296"/>
      <c r="AP67" s="296"/>
      <c r="AQ67" s="296"/>
      <c r="AR67" s="296"/>
    </row>
    <row r="68" spans="1:44" ht="26.4" x14ac:dyDescent="0.25">
      <c r="A68" s="295">
        <v>3221</v>
      </c>
      <c r="B68" s="287" t="s">
        <v>32</v>
      </c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296"/>
      <c r="AD68" s="296"/>
      <c r="AE68" s="296"/>
      <c r="AF68" s="296"/>
      <c r="AG68" s="296"/>
      <c r="AH68" s="296"/>
      <c r="AI68" s="296"/>
      <c r="AJ68" s="296"/>
      <c r="AK68" s="296"/>
      <c r="AL68" s="296"/>
      <c r="AM68" s="296"/>
      <c r="AN68" s="296"/>
      <c r="AO68" s="296"/>
      <c r="AP68" s="296"/>
      <c r="AQ68" s="296"/>
      <c r="AR68" s="296"/>
    </row>
    <row r="69" spans="1:44" ht="13.2" x14ac:dyDescent="0.25">
      <c r="A69" s="295">
        <v>3222</v>
      </c>
      <c r="B69" s="287" t="s">
        <v>33</v>
      </c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6"/>
      <c r="AF69" s="296"/>
      <c r="AG69" s="296"/>
      <c r="AH69" s="296"/>
      <c r="AI69" s="296"/>
      <c r="AJ69" s="296"/>
      <c r="AK69" s="296"/>
      <c r="AL69" s="296"/>
      <c r="AM69" s="296"/>
      <c r="AN69" s="296"/>
      <c r="AO69" s="296"/>
      <c r="AP69" s="296"/>
      <c r="AQ69" s="296"/>
      <c r="AR69" s="296"/>
    </row>
    <row r="70" spans="1:44" ht="13.2" x14ac:dyDescent="0.25">
      <c r="A70" s="295">
        <v>3223</v>
      </c>
      <c r="B70" s="287" t="s">
        <v>34</v>
      </c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296"/>
      <c r="AG70" s="296"/>
      <c r="AH70" s="296"/>
      <c r="AI70" s="296"/>
      <c r="AJ70" s="296"/>
      <c r="AK70" s="296"/>
      <c r="AL70" s="296"/>
      <c r="AM70" s="296"/>
      <c r="AN70" s="296"/>
      <c r="AO70" s="296"/>
      <c r="AP70" s="296"/>
      <c r="AQ70" s="296"/>
      <c r="AR70" s="296"/>
    </row>
    <row r="71" spans="1:44" ht="26.4" x14ac:dyDescent="0.25">
      <c r="A71" s="295">
        <v>3224</v>
      </c>
      <c r="B71" s="287" t="s">
        <v>35</v>
      </c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6"/>
      <c r="AF71" s="296"/>
      <c r="AG71" s="296"/>
      <c r="AH71" s="296"/>
      <c r="AI71" s="296"/>
      <c r="AJ71" s="296"/>
      <c r="AK71" s="296"/>
      <c r="AL71" s="296"/>
      <c r="AM71" s="296"/>
      <c r="AN71" s="296"/>
      <c r="AO71" s="296"/>
      <c r="AP71" s="296"/>
      <c r="AQ71" s="296"/>
      <c r="AR71" s="296"/>
    </row>
    <row r="72" spans="1:44" ht="13.2" x14ac:dyDescent="0.25">
      <c r="A72" s="295">
        <v>3225</v>
      </c>
      <c r="B72" s="287" t="s">
        <v>36</v>
      </c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6"/>
      <c r="AF72" s="296"/>
      <c r="AG72" s="296"/>
      <c r="AH72" s="296"/>
      <c r="AI72" s="296"/>
      <c r="AJ72" s="296"/>
      <c r="AK72" s="296"/>
      <c r="AL72" s="296"/>
      <c r="AM72" s="296"/>
      <c r="AN72" s="296"/>
      <c r="AO72" s="296"/>
      <c r="AP72" s="296"/>
      <c r="AQ72" s="296"/>
      <c r="AR72" s="296"/>
    </row>
    <row r="73" spans="1:44" ht="26.4" x14ac:dyDescent="0.25">
      <c r="A73" s="295">
        <v>3227</v>
      </c>
      <c r="B73" s="287" t="s">
        <v>37</v>
      </c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6"/>
      <c r="AD73" s="296"/>
      <c r="AE73" s="296"/>
      <c r="AF73" s="296"/>
      <c r="AG73" s="296"/>
      <c r="AH73" s="296"/>
      <c r="AI73" s="296"/>
      <c r="AJ73" s="296"/>
      <c r="AK73" s="296"/>
      <c r="AL73" s="296"/>
      <c r="AM73" s="296"/>
      <c r="AN73" s="296"/>
      <c r="AO73" s="296"/>
      <c r="AP73" s="296"/>
      <c r="AQ73" s="296"/>
      <c r="AR73" s="296"/>
    </row>
    <row r="74" spans="1:44" ht="13.2" x14ac:dyDescent="0.25">
      <c r="A74" s="295">
        <v>3231</v>
      </c>
      <c r="B74" s="287" t="s">
        <v>38</v>
      </c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6"/>
      <c r="AD74" s="296"/>
      <c r="AE74" s="296"/>
      <c r="AF74" s="296"/>
      <c r="AG74" s="296"/>
      <c r="AH74" s="296"/>
      <c r="AI74" s="296"/>
      <c r="AJ74" s="296"/>
      <c r="AK74" s="296"/>
      <c r="AL74" s="296"/>
      <c r="AM74" s="296"/>
      <c r="AN74" s="296"/>
      <c r="AO74" s="296"/>
      <c r="AP74" s="296"/>
      <c r="AQ74" s="296"/>
      <c r="AR74" s="296"/>
    </row>
    <row r="75" spans="1:44" ht="26.4" x14ac:dyDescent="0.25">
      <c r="A75" s="295">
        <v>3232</v>
      </c>
      <c r="B75" s="287" t="s">
        <v>39</v>
      </c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  <c r="AK75" s="296"/>
      <c r="AL75" s="296"/>
      <c r="AM75" s="296"/>
      <c r="AN75" s="296"/>
      <c r="AO75" s="296"/>
      <c r="AP75" s="296"/>
      <c r="AQ75" s="296"/>
      <c r="AR75" s="296"/>
    </row>
    <row r="76" spans="1:44" ht="13.2" x14ac:dyDescent="0.25">
      <c r="A76" s="295">
        <v>3233</v>
      </c>
      <c r="B76" s="287" t="s">
        <v>40</v>
      </c>
      <c r="C76" s="296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96"/>
      <c r="AB76" s="296"/>
      <c r="AC76" s="296"/>
      <c r="AD76" s="296"/>
      <c r="AE76" s="296"/>
      <c r="AF76" s="296"/>
      <c r="AG76" s="296"/>
      <c r="AH76" s="296"/>
      <c r="AI76" s="296"/>
      <c r="AJ76" s="296"/>
      <c r="AK76" s="296"/>
      <c r="AL76" s="296"/>
      <c r="AM76" s="296"/>
      <c r="AN76" s="296"/>
      <c r="AO76" s="296"/>
      <c r="AP76" s="296"/>
      <c r="AQ76" s="296"/>
      <c r="AR76" s="296"/>
    </row>
    <row r="77" spans="1:44" ht="13.2" x14ac:dyDescent="0.25">
      <c r="A77" s="295">
        <v>3234</v>
      </c>
      <c r="B77" s="287" t="s">
        <v>41</v>
      </c>
      <c r="C77" s="296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  <c r="AQ77" s="296"/>
      <c r="AR77" s="296"/>
    </row>
    <row r="78" spans="1:44" ht="13.2" x14ac:dyDescent="0.25">
      <c r="A78" s="295">
        <v>3235</v>
      </c>
      <c r="B78" s="287" t="s">
        <v>42</v>
      </c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  <c r="AJ78" s="296"/>
      <c r="AK78" s="296"/>
      <c r="AL78" s="296"/>
      <c r="AM78" s="296"/>
      <c r="AN78" s="296"/>
      <c r="AO78" s="296"/>
      <c r="AP78" s="296"/>
      <c r="AQ78" s="296"/>
      <c r="AR78" s="296"/>
    </row>
    <row r="79" spans="1:44" ht="13.2" x14ac:dyDescent="0.25">
      <c r="A79" s="295">
        <v>3236</v>
      </c>
      <c r="B79" s="287" t="s">
        <v>43</v>
      </c>
      <c r="C79" s="296"/>
      <c r="D79" s="296"/>
      <c r="E79" s="296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  <c r="Y79" s="296"/>
      <c r="Z79" s="296"/>
      <c r="AA79" s="296"/>
      <c r="AB79" s="296"/>
      <c r="AC79" s="296"/>
      <c r="AD79" s="296"/>
      <c r="AE79" s="296"/>
      <c r="AF79" s="296"/>
      <c r="AG79" s="296"/>
      <c r="AH79" s="296"/>
      <c r="AI79" s="296"/>
      <c r="AJ79" s="296"/>
      <c r="AK79" s="296"/>
      <c r="AL79" s="296"/>
      <c r="AM79" s="296"/>
      <c r="AN79" s="296"/>
      <c r="AO79" s="296"/>
      <c r="AP79" s="296"/>
      <c r="AQ79" s="296"/>
      <c r="AR79" s="296"/>
    </row>
    <row r="80" spans="1:44" ht="13.2" x14ac:dyDescent="0.25">
      <c r="A80" s="295">
        <v>3237</v>
      </c>
      <c r="B80" s="287" t="s">
        <v>44</v>
      </c>
      <c r="C80" s="296"/>
      <c r="D80" s="296"/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  <c r="AJ80" s="296"/>
      <c r="AK80" s="296"/>
      <c r="AL80" s="296"/>
      <c r="AM80" s="296"/>
      <c r="AN80" s="296"/>
      <c r="AO80" s="296"/>
      <c r="AP80" s="296"/>
      <c r="AQ80" s="296"/>
      <c r="AR80" s="296"/>
    </row>
    <row r="81" spans="1:44" ht="13.2" x14ac:dyDescent="0.25">
      <c r="A81" s="295">
        <v>3238</v>
      </c>
      <c r="B81" s="287" t="s">
        <v>45</v>
      </c>
      <c r="C81" s="296"/>
      <c r="D81" s="296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6"/>
      <c r="AB81" s="296"/>
      <c r="AC81" s="296"/>
      <c r="AD81" s="296"/>
      <c r="AE81" s="296"/>
      <c r="AF81" s="296"/>
      <c r="AG81" s="296"/>
      <c r="AH81" s="296"/>
      <c r="AI81" s="296"/>
      <c r="AJ81" s="296"/>
      <c r="AK81" s="296"/>
      <c r="AL81" s="296"/>
      <c r="AM81" s="296"/>
      <c r="AN81" s="296"/>
      <c r="AO81" s="296"/>
      <c r="AP81" s="296"/>
      <c r="AQ81" s="296"/>
      <c r="AR81" s="296"/>
    </row>
    <row r="82" spans="1:44" ht="13.2" x14ac:dyDescent="0.25">
      <c r="A82" s="295">
        <v>3239</v>
      </c>
      <c r="B82" s="287" t="s">
        <v>46</v>
      </c>
      <c r="C82" s="296"/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6"/>
      <c r="AE82" s="296"/>
      <c r="AF82" s="296"/>
      <c r="AG82" s="296"/>
      <c r="AH82" s="296"/>
      <c r="AI82" s="296"/>
      <c r="AJ82" s="296"/>
      <c r="AK82" s="296"/>
      <c r="AL82" s="296"/>
      <c r="AM82" s="296"/>
      <c r="AN82" s="296"/>
      <c r="AO82" s="296"/>
      <c r="AP82" s="296"/>
      <c r="AQ82" s="296"/>
      <c r="AR82" s="296"/>
    </row>
    <row r="83" spans="1:44" ht="13.2" x14ac:dyDescent="0.25">
      <c r="A83" s="295">
        <v>3291</v>
      </c>
      <c r="B83" s="287" t="s">
        <v>48</v>
      </c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  <c r="AE83" s="296"/>
      <c r="AF83" s="296"/>
      <c r="AG83" s="296"/>
      <c r="AH83" s="296"/>
      <c r="AI83" s="296"/>
      <c r="AJ83" s="296"/>
      <c r="AK83" s="296"/>
      <c r="AL83" s="296"/>
      <c r="AM83" s="296"/>
      <c r="AN83" s="296"/>
      <c r="AO83" s="296"/>
      <c r="AP83" s="296"/>
      <c r="AQ83" s="296"/>
      <c r="AR83" s="296"/>
    </row>
    <row r="84" spans="1:44" ht="13.2" x14ac:dyDescent="0.25">
      <c r="A84" s="295">
        <v>3292</v>
      </c>
      <c r="B84" s="287" t="s">
        <v>49</v>
      </c>
      <c r="C84" s="296"/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6"/>
      <c r="AC84" s="296"/>
      <c r="AD84" s="296"/>
      <c r="AE84" s="296"/>
      <c r="AF84" s="296"/>
      <c r="AG84" s="296"/>
      <c r="AH84" s="296"/>
      <c r="AI84" s="296"/>
      <c r="AJ84" s="296"/>
      <c r="AK84" s="296"/>
      <c r="AL84" s="296"/>
      <c r="AM84" s="296"/>
      <c r="AN84" s="296"/>
      <c r="AO84" s="296"/>
      <c r="AP84" s="296"/>
      <c r="AQ84" s="296"/>
      <c r="AR84" s="296"/>
    </row>
    <row r="85" spans="1:44" ht="13.2" x14ac:dyDescent="0.25">
      <c r="A85" s="295">
        <v>3293</v>
      </c>
      <c r="B85" s="287" t="s">
        <v>50</v>
      </c>
      <c r="C85" s="296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  <c r="AA85" s="296"/>
      <c r="AB85" s="296"/>
      <c r="AC85" s="296"/>
      <c r="AD85" s="296"/>
      <c r="AE85" s="296"/>
      <c r="AF85" s="296"/>
      <c r="AG85" s="296"/>
      <c r="AH85" s="296"/>
      <c r="AI85" s="296"/>
      <c r="AJ85" s="296"/>
      <c r="AK85" s="296"/>
      <c r="AL85" s="296"/>
      <c r="AM85" s="296"/>
      <c r="AN85" s="296"/>
      <c r="AO85" s="296"/>
      <c r="AP85" s="296"/>
      <c r="AQ85" s="296"/>
      <c r="AR85" s="296"/>
    </row>
    <row r="86" spans="1:44" ht="13.2" x14ac:dyDescent="0.25">
      <c r="A86" s="295">
        <v>3294</v>
      </c>
      <c r="B86" s="287" t="s">
        <v>51</v>
      </c>
      <c r="C86" s="296"/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6"/>
      <c r="AA86" s="296"/>
      <c r="AB86" s="296"/>
      <c r="AC86" s="296"/>
      <c r="AD86" s="296"/>
      <c r="AE86" s="296"/>
      <c r="AF86" s="296"/>
      <c r="AG86" s="296"/>
      <c r="AH86" s="296"/>
      <c r="AI86" s="296"/>
      <c r="AJ86" s="296"/>
      <c r="AK86" s="296"/>
      <c r="AL86" s="296"/>
      <c r="AM86" s="296"/>
      <c r="AN86" s="296"/>
      <c r="AO86" s="296"/>
      <c r="AP86" s="296"/>
      <c r="AQ86" s="296"/>
      <c r="AR86" s="296"/>
    </row>
    <row r="87" spans="1:44" ht="13.2" x14ac:dyDescent="0.25">
      <c r="A87" s="295">
        <v>3295</v>
      </c>
      <c r="B87" s="287" t="s">
        <v>52</v>
      </c>
      <c r="C87" s="296"/>
      <c r="D87" s="296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  <c r="AA87" s="296"/>
      <c r="AB87" s="296"/>
      <c r="AC87" s="296"/>
      <c r="AD87" s="296"/>
      <c r="AE87" s="296"/>
      <c r="AF87" s="296"/>
      <c r="AG87" s="296"/>
      <c r="AH87" s="296"/>
      <c r="AI87" s="296"/>
      <c r="AJ87" s="296"/>
      <c r="AK87" s="296"/>
      <c r="AL87" s="296"/>
      <c r="AM87" s="296"/>
      <c r="AN87" s="296"/>
      <c r="AO87" s="296"/>
      <c r="AP87" s="296"/>
      <c r="AQ87" s="296"/>
      <c r="AR87" s="296"/>
    </row>
    <row r="88" spans="1:44" ht="26.4" x14ac:dyDescent="0.25">
      <c r="A88" s="295">
        <v>3299</v>
      </c>
      <c r="B88" s="287" t="s">
        <v>53</v>
      </c>
      <c r="C88" s="296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  <c r="Y88" s="296"/>
      <c r="Z88" s="296"/>
      <c r="AA88" s="296"/>
      <c r="AB88" s="296"/>
      <c r="AC88" s="296"/>
      <c r="AD88" s="296"/>
      <c r="AE88" s="296"/>
      <c r="AF88" s="296"/>
      <c r="AG88" s="296"/>
      <c r="AH88" s="296"/>
      <c r="AI88" s="296"/>
      <c r="AJ88" s="296"/>
      <c r="AK88" s="296"/>
      <c r="AL88" s="296"/>
      <c r="AM88" s="296"/>
      <c r="AN88" s="296"/>
      <c r="AO88" s="296"/>
      <c r="AP88" s="296"/>
      <c r="AQ88" s="296"/>
      <c r="AR88" s="296"/>
    </row>
    <row r="89" spans="1:44" ht="26.4" x14ac:dyDescent="0.25">
      <c r="A89" s="295">
        <v>3431</v>
      </c>
      <c r="B89" s="287" t="s">
        <v>54</v>
      </c>
      <c r="C89" s="296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  <c r="AA89" s="296"/>
      <c r="AB89" s="296"/>
      <c r="AC89" s="296"/>
      <c r="AD89" s="296"/>
      <c r="AE89" s="296"/>
      <c r="AF89" s="296"/>
      <c r="AG89" s="296"/>
      <c r="AH89" s="296"/>
      <c r="AI89" s="296"/>
      <c r="AJ89" s="296"/>
      <c r="AK89" s="296"/>
      <c r="AL89" s="296"/>
      <c r="AM89" s="296"/>
      <c r="AN89" s="296"/>
      <c r="AO89" s="296"/>
      <c r="AP89" s="296"/>
      <c r="AQ89" s="296"/>
      <c r="AR89" s="296"/>
    </row>
    <row r="90" spans="1:44" ht="26.4" x14ac:dyDescent="0.25">
      <c r="A90" s="295">
        <v>3434</v>
      </c>
      <c r="B90" s="287" t="s">
        <v>55</v>
      </c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  <c r="AB90" s="296"/>
      <c r="AC90" s="296"/>
      <c r="AD90" s="296"/>
      <c r="AE90" s="296"/>
      <c r="AF90" s="296"/>
      <c r="AG90" s="296"/>
      <c r="AH90" s="296"/>
      <c r="AI90" s="296"/>
      <c r="AJ90" s="296"/>
      <c r="AK90" s="296"/>
      <c r="AL90" s="296"/>
      <c r="AM90" s="296"/>
      <c r="AN90" s="296"/>
      <c r="AO90" s="296"/>
      <c r="AP90" s="296"/>
      <c r="AQ90" s="296"/>
      <c r="AR90" s="296"/>
    </row>
    <row r="91" spans="1:44" s="276" customFormat="1" ht="13.2" x14ac:dyDescent="0.25">
      <c r="A91" s="292" t="s">
        <v>21</v>
      </c>
      <c r="B91" s="333" t="s">
        <v>57</v>
      </c>
      <c r="C91" s="294">
        <f>C93+C95+C99+C104+C107+C109</f>
        <v>727780</v>
      </c>
      <c r="D91" s="294">
        <f>D93+D95+D99+D104+D107+D109</f>
        <v>450000</v>
      </c>
      <c r="E91" s="294"/>
      <c r="F91" s="294">
        <f t="shared" ref="F91:O91" si="126">F93+F95+F109</f>
        <v>0</v>
      </c>
      <c r="G91" s="294">
        <f t="shared" si="126"/>
        <v>0</v>
      </c>
      <c r="H91" s="294">
        <f t="shared" si="126"/>
        <v>0</v>
      </c>
      <c r="I91" s="294">
        <f>I93+I95+I99+I104+I107+I109</f>
        <v>277780</v>
      </c>
      <c r="J91" s="294">
        <f>J93+J95+J99+J104+J109</f>
        <v>0</v>
      </c>
      <c r="K91" s="294">
        <f t="shared" si="126"/>
        <v>0</v>
      </c>
      <c r="L91" s="294">
        <f t="shared" si="126"/>
        <v>0</v>
      </c>
      <c r="M91" s="294">
        <f t="shared" ref="M91" si="127">M93+M95+M109</f>
        <v>0</v>
      </c>
      <c r="N91" s="294">
        <f t="shared" si="126"/>
        <v>0</v>
      </c>
      <c r="O91" s="294">
        <f t="shared" si="126"/>
        <v>0</v>
      </c>
      <c r="P91" s="294">
        <f t="shared" ref="P91" si="128">P93+P95+P109</f>
        <v>0</v>
      </c>
      <c r="Q91" s="294">
        <f t="shared" ref="Q91" si="129">Q93+Q95+Q99+Q104+Q109</f>
        <v>0</v>
      </c>
      <c r="R91" s="294">
        <f>R93+R95+R99+R104+R109</f>
        <v>795480</v>
      </c>
      <c r="S91" s="294">
        <f>S93+S95+S99+S104+S109</f>
        <v>500000</v>
      </c>
      <c r="T91" s="294"/>
      <c r="U91" s="294">
        <f t="shared" ref="U91:W91" si="130">U93+U95+U109</f>
        <v>0</v>
      </c>
      <c r="V91" s="294">
        <f t="shared" si="130"/>
        <v>0</v>
      </c>
      <c r="W91" s="294">
        <f t="shared" si="130"/>
        <v>0</v>
      </c>
      <c r="X91" s="294">
        <f>X93+X95+X99+X104+X109</f>
        <v>295480</v>
      </c>
      <c r="Y91" s="294">
        <f t="shared" ref="Y91:AD91" si="131">Y93+Y95+Y109</f>
        <v>0</v>
      </c>
      <c r="Z91" s="294">
        <f t="shared" si="131"/>
        <v>0</v>
      </c>
      <c r="AA91" s="294">
        <f t="shared" ref="AA91" si="132">AA93+AA95+AA109</f>
        <v>0</v>
      </c>
      <c r="AB91" s="294">
        <f t="shared" si="131"/>
        <v>0</v>
      </c>
      <c r="AC91" s="294">
        <f t="shared" si="131"/>
        <v>0</v>
      </c>
      <c r="AD91" s="294">
        <f t="shared" si="131"/>
        <v>0</v>
      </c>
      <c r="AE91" s="294">
        <f t="shared" ref="AE91" si="133">AE93+AE95+AE99+AE104+AE109</f>
        <v>0</v>
      </c>
      <c r="AF91" s="294">
        <f>AF93+AF95+AF99+AF104+AF107+AF109</f>
        <v>771280</v>
      </c>
      <c r="AG91" s="294">
        <f>AG93+AG95+AG99+AG104+AG107+AG109</f>
        <v>500000</v>
      </c>
      <c r="AH91" s="294"/>
      <c r="AI91" s="294">
        <f t="shared" ref="AI91:AK91" si="134">AI93+AI95+AI109</f>
        <v>0</v>
      </c>
      <c r="AJ91" s="294">
        <f t="shared" si="134"/>
        <v>0</v>
      </c>
      <c r="AK91" s="294">
        <f t="shared" si="134"/>
        <v>0</v>
      </c>
      <c r="AL91" s="294">
        <f>AL93+AL95+AL99+AL104+AL109</f>
        <v>271280</v>
      </c>
      <c r="AM91" s="294">
        <f t="shared" ref="AM91:AQ91" si="135">AM93+AM95+AM109</f>
        <v>0</v>
      </c>
      <c r="AN91" s="294">
        <f t="shared" si="135"/>
        <v>0</v>
      </c>
      <c r="AO91" s="294">
        <f t="shared" si="135"/>
        <v>0</v>
      </c>
      <c r="AP91" s="294">
        <f t="shared" si="135"/>
        <v>0</v>
      </c>
      <c r="AQ91" s="294">
        <f t="shared" si="135"/>
        <v>0</v>
      </c>
      <c r="AR91" s="294">
        <f t="shared" ref="AR91" si="136">AR93+AR95+AR99+AR104+AR109</f>
        <v>0</v>
      </c>
    </row>
    <row r="92" spans="1:44" ht="13.2" x14ac:dyDescent="0.25">
      <c r="A92" s="295">
        <v>3111</v>
      </c>
      <c r="B92" s="287" t="s">
        <v>23</v>
      </c>
      <c r="C92" s="387">
        <f>SUM(D92:Q92)</f>
        <v>550000</v>
      </c>
      <c r="D92" s="296">
        <v>390000</v>
      </c>
      <c r="E92" s="296"/>
      <c r="F92" s="296"/>
      <c r="G92" s="296"/>
      <c r="H92" s="296"/>
      <c r="I92" s="296">
        <v>160000</v>
      </c>
      <c r="J92" s="296"/>
      <c r="K92" s="296"/>
      <c r="L92" s="296"/>
      <c r="M92" s="296"/>
      <c r="N92" s="296"/>
      <c r="O92" s="296"/>
      <c r="P92" s="296"/>
      <c r="Q92" s="296"/>
      <c r="R92" s="296">
        <f>SUM(S92:AE92)</f>
        <v>585000</v>
      </c>
      <c r="S92" s="296">
        <v>420000</v>
      </c>
      <c r="T92" s="296"/>
      <c r="U92" s="296"/>
      <c r="V92" s="296"/>
      <c r="W92" s="296"/>
      <c r="X92" s="296">
        <v>165000</v>
      </c>
      <c r="Y92" s="296"/>
      <c r="Z92" s="296"/>
      <c r="AA92" s="296"/>
      <c r="AB92" s="296"/>
      <c r="AC92" s="296"/>
      <c r="AD92" s="296"/>
      <c r="AE92" s="296"/>
      <c r="AF92" s="296">
        <f>SUM(AG92:AR92)</f>
        <v>591000</v>
      </c>
      <c r="AG92" s="296">
        <v>430000</v>
      </c>
      <c r="AH92" s="296"/>
      <c r="AI92" s="296"/>
      <c r="AJ92" s="296"/>
      <c r="AK92" s="296"/>
      <c r="AL92" s="296">
        <v>161000</v>
      </c>
      <c r="AM92" s="296"/>
      <c r="AN92" s="296"/>
      <c r="AO92" s="296"/>
      <c r="AP92" s="296"/>
      <c r="AQ92" s="296"/>
      <c r="AR92" s="296"/>
    </row>
    <row r="93" spans="1:44" ht="13.2" x14ac:dyDescent="0.25">
      <c r="A93" s="286">
        <v>311</v>
      </c>
      <c r="B93" s="297"/>
      <c r="C93" s="298">
        <f>SUM(C92)</f>
        <v>550000</v>
      </c>
      <c r="D93" s="298">
        <f t="shared" ref="D93:O93" si="137">SUM(D92)</f>
        <v>390000</v>
      </c>
      <c r="E93" s="298"/>
      <c r="F93" s="298">
        <f t="shared" si="137"/>
        <v>0</v>
      </c>
      <c r="G93" s="298">
        <f t="shared" si="137"/>
        <v>0</v>
      </c>
      <c r="H93" s="298">
        <f t="shared" si="137"/>
        <v>0</v>
      </c>
      <c r="I93" s="298">
        <f t="shared" si="137"/>
        <v>160000</v>
      </c>
      <c r="J93" s="298">
        <f t="shared" ref="J93" si="138">SUM(J92)</f>
        <v>0</v>
      </c>
      <c r="K93" s="298">
        <f t="shared" si="137"/>
        <v>0</v>
      </c>
      <c r="L93" s="298">
        <f t="shared" si="137"/>
        <v>0</v>
      </c>
      <c r="M93" s="298">
        <f t="shared" ref="M93" si="139">SUM(M92)</f>
        <v>0</v>
      </c>
      <c r="N93" s="298">
        <f t="shared" si="137"/>
        <v>0</v>
      </c>
      <c r="O93" s="298">
        <f t="shared" si="137"/>
        <v>0</v>
      </c>
      <c r="P93" s="298">
        <f t="shared" ref="P93:Q93" si="140">SUM(P92)</f>
        <v>0</v>
      </c>
      <c r="Q93" s="298">
        <f t="shared" si="140"/>
        <v>0</v>
      </c>
      <c r="R93" s="298">
        <f>SUM(R92)</f>
        <v>585000</v>
      </c>
      <c r="S93" s="298">
        <f t="shared" ref="S93" si="141">SUM(S92)</f>
        <v>420000</v>
      </c>
      <c r="T93" s="298"/>
      <c r="U93" s="298">
        <f t="shared" ref="U93:X93" si="142">SUM(U92)</f>
        <v>0</v>
      </c>
      <c r="V93" s="298">
        <f t="shared" si="142"/>
        <v>0</v>
      </c>
      <c r="W93" s="298">
        <f t="shared" si="142"/>
        <v>0</v>
      </c>
      <c r="X93" s="298">
        <f t="shared" si="142"/>
        <v>165000</v>
      </c>
      <c r="Y93" s="298">
        <f t="shared" ref="Y93:AE93" si="143">SUM(Y92)</f>
        <v>0</v>
      </c>
      <c r="Z93" s="298">
        <f t="shared" si="143"/>
        <v>0</v>
      </c>
      <c r="AA93" s="298">
        <f t="shared" ref="AA93" si="144">SUM(AA92)</f>
        <v>0</v>
      </c>
      <c r="AB93" s="298">
        <f t="shared" si="143"/>
        <v>0</v>
      </c>
      <c r="AC93" s="298">
        <f t="shared" si="143"/>
        <v>0</v>
      </c>
      <c r="AD93" s="298">
        <f t="shared" si="143"/>
        <v>0</v>
      </c>
      <c r="AE93" s="298">
        <f t="shared" si="143"/>
        <v>0</v>
      </c>
      <c r="AF93" s="298">
        <f>SUM(AF92)</f>
        <v>591000</v>
      </c>
      <c r="AG93" s="298">
        <f t="shared" ref="AG93" si="145">SUM(AG92)</f>
        <v>430000</v>
      </c>
      <c r="AH93" s="298"/>
      <c r="AI93" s="298">
        <f t="shared" ref="AI93:AR93" si="146">SUM(AI92)</f>
        <v>0</v>
      </c>
      <c r="AJ93" s="298">
        <f t="shared" si="146"/>
        <v>0</v>
      </c>
      <c r="AK93" s="298">
        <f t="shared" si="146"/>
        <v>0</v>
      </c>
      <c r="AL93" s="298">
        <f t="shared" si="146"/>
        <v>161000</v>
      </c>
      <c r="AM93" s="298">
        <f t="shared" si="146"/>
        <v>0</v>
      </c>
      <c r="AN93" s="298">
        <f t="shared" si="146"/>
        <v>0</v>
      </c>
      <c r="AO93" s="298">
        <f t="shared" si="146"/>
        <v>0</v>
      </c>
      <c r="AP93" s="298">
        <f t="shared" si="146"/>
        <v>0</v>
      </c>
      <c r="AQ93" s="298">
        <f t="shared" si="146"/>
        <v>0</v>
      </c>
      <c r="AR93" s="298">
        <f t="shared" si="146"/>
        <v>0</v>
      </c>
    </row>
    <row r="94" spans="1:44" ht="13.2" x14ac:dyDescent="0.25">
      <c r="A94" s="295">
        <v>3121</v>
      </c>
      <c r="B94" s="287" t="s">
        <v>24</v>
      </c>
      <c r="C94" s="296">
        <f>SUM(D94:Q94)</f>
        <v>10800</v>
      </c>
      <c r="D94" s="296">
        <v>4500</v>
      </c>
      <c r="E94" s="296"/>
      <c r="F94" s="296"/>
      <c r="G94" s="296"/>
      <c r="H94" s="296"/>
      <c r="I94" s="296">
        <v>6300</v>
      </c>
      <c r="J94" s="296"/>
      <c r="K94" s="296"/>
      <c r="L94" s="296"/>
      <c r="M94" s="296"/>
      <c r="N94" s="296"/>
      <c r="O94" s="296"/>
      <c r="P94" s="296"/>
      <c r="Q94" s="296"/>
      <c r="R94" s="296">
        <f>SUM(S94:AE94)</f>
        <v>10800</v>
      </c>
      <c r="S94" s="296">
        <v>7500</v>
      </c>
      <c r="T94" s="296"/>
      <c r="U94" s="296"/>
      <c r="V94" s="296"/>
      <c r="W94" s="296"/>
      <c r="X94" s="296">
        <v>3300</v>
      </c>
      <c r="Y94" s="296"/>
      <c r="Z94" s="296"/>
      <c r="AA94" s="296"/>
      <c r="AB94" s="296"/>
      <c r="AC94" s="296"/>
      <c r="AD94" s="296"/>
      <c r="AE94" s="296"/>
      <c r="AF94" s="296">
        <f>SUM(AG94:AR94)</f>
        <v>9600</v>
      </c>
      <c r="AG94" s="296">
        <v>7500</v>
      </c>
      <c r="AH94" s="296"/>
      <c r="AI94" s="296"/>
      <c r="AJ94" s="296"/>
      <c r="AK94" s="296"/>
      <c r="AL94" s="296">
        <v>2100</v>
      </c>
      <c r="AM94" s="296"/>
      <c r="AN94" s="296"/>
      <c r="AO94" s="296"/>
      <c r="AP94" s="296"/>
      <c r="AQ94" s="296"/>
      <c r="AR94" s="296"/>
    </row>
    <row r="95" spans="1:44" ht="13.2" x14ac:dyDescent="0.25">
      <c r="A95" s="286">
        <v>312</v>
      </c>
      <c r="B95" s="297"/>
      <c r="C95" s="298">
        <f>SUM(C94)</f>
        <v>10800</v>
      </c>
      <c r="D95" s="298">
        <f t="shared" ref="D95:O95" si="147">SUM(D94)</f>
        <v>4500</v>
      </c>
      <c r="E95" s="298"/>
      <c r="F95" s="298">
        <f t="shared" si="147"/>
        <v>0</v>
      </c>
      <c r="G95" s="298">
        <f t="shared" si="147"/>
        <v>0</v>
      </c>
      <c r="H95" s="298">
        <f t="shared" si="147"/>
        <v>0</v>
      </c>
      <c r="I95" s="298">
        <f t="shared" si="147"/>
        <v>6300</v>
      </c>
      <c r="J95" s="298">
        <f t="shared" ref="J95" si="148">SUM(J94)</f>
        <v>0</v>
      </c>
      <c r="K95" s="298">
        <f t="shared" si="147"/>
        <v>0</v>
      </c>
      <c r="L95" s="298">
        <f t="shared" si="147"/>
        <v>0</v>
      </c>
      <c r="M95" s="298">
        <f t="shared" ref="M95" si="149">SUM(M94)</f>
        <v>0</v>
      </c>
      <c r="N95" s="298">
        <f t="shared" si="147"/>
        <v>0</v>
      </c>
      <c r="O95" s="298">
        <f t="shared" si="147"/>
        <v>0</v>
      </c>
      <c r="P95" s="298">
        <f t="shared" ref="P95:Q95" si="150">SUM(P94)</f>
        <v>0</v>
      </c>
      <c r="Q95" s="298">
        <f t="shared" si="150"/>
        <v>0</v>
      </c>
      <c r="R95" s="298">
        <f>SUM(R94)</f>
        <v>10800</v>
      </c>
      <c r="S95" s="298">
        <f t="shared" ref="S95" si="151">SUM(S94)</f>
        <v>7500</v>
      </c>
      <c r="T95" s="298"/>
      <c r="U95" s="298">
        <f t="shared" ref="U95:X95" si="152">SUM(U94)</f>
        <v>0</v>
      </c>
      <c r="V95" s="298">
        <f t="shared" si="152"/>
        <v>0</v>
      </c>
      <c r="W95" s="298">
        <f t="shared" si="152"/>
        <v>0</v>
      </c>
      <c r="X95" s="298">
        <f t="shared" si="152"/>
        <v>3300</v>
      </c>
      <c r="Y95" s="298">
        <f t="shared" ref="Y95:AE95" si="153">SUM(Y94)</f>
        <v>0</v>
      </c>
      <c r="Z95" s="298">
        <f t="shared" si="153"/>
        <v>0</v>
      </c>
      <c r="AA95" s="298">
        <f t="shared" ref="AA95" si="154">SUM(AA94)</f>
        <v>0</v>
      </c>
      <c r="AB95" s="298">
        <f t="shared" si="153"/>
        <v>0</v>
      </c>
      <c r="AC95" s="298">
        <f t="shared" si="153"/>
        <v>0</v>
      </c>
      <c r="AD95" s="298">
        <f t="shared" si="153"/>
        <v>0</v>
      </c>
      <c r="AE95" s="298">
        <f t="shared" si="153"/>
        <v>0</v>
      </c>
      <c r="AF95" s="298">
        <f>SUM(AF94)</f>
        <v>9600</v>
      </c>
      <c r="AG95" s="298">
        <f t="shared" ref="AG95" si="155">SUM(AG94)</f>
        <v>7500</v>
      </c>
      <c r="AH95" s="298"/>
      <c r="AI95" s="298">
        <f t="shared" ref="AI95:AR95" si="156">SUM(AI94)</f>
        <v>0</v>
      </c>
      <c r="AJ95" s="298">
        <f t="shared" si="156"/>
        <v>0</v>
      </c>
      <c r="AK95" s="298">
        <f t="shared" si="156"/>
        <v>0</v>
      </c>
      <c r="AL95" s="298">
        <f t="shared" si="156"/>
        <v>2100</v>
      </c>
      <c r="AM95" s="298">
        <f t="shared" si="156"/>
        <v>0</v>
      </c>
      <c r="AN95" s="298">
        <f t="shared" si="156"/>
        <v>0</v>
      </c>
      <c r="AO95" s="298">
        <f t="shared" si="156"/>
        <v>0</v>
      </c>
      <c r="AP95" s="298">
        <f t="shared" si="156"/>
        <v>0</v>
      </c>
      <c r="AQ95" s="298">
        <f t="shared" si="156"/>
        <v>0</v>
      </c>
      <c r="AR95" s="298">
        <f t="shared" si="156"/>
        <v>0</v>
      </c>
    </row>
    <row r="96" spans="1:44" s="269" customFormat="1" ht="26.4" x14ac:dyDescent="0.25">
      <c r="A96" s="295">
        <v>3131</v>
      </c>
      <c r="B96" s="287" t="s">
        <v>25</v>
      </c>
      <c r="C96" s="296">
        <f t="shared" ref="C96:C103" si="157">SUM(D96:Q96)</f>
        <v>0</v>
      </c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>
        <f>SUM(S96:AE96)</f>
        <v>0</v>
      </c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>
        <f t="shared" ref="AF96:AF98" si="158">SUM(AG96:AR96)</f>
        <v>0</v>
      </c>
      <c r="AG96" s="296"/>
      <c r="AH96" s="296"/>
      <c r="AI96" s="296"/>
      <c r="AJ96" s="296"/>
      <c r="AK96" s="296"/>
      <c r="AL96" s="296"/>
      <c r="AM96" s="296"/>
      <c r="AN96" s="296"/>
      <c r="AO96" s="296"/>
      <c r="AP96" s="296"/>
      <c r="AQ96" s="296"/>
      <c r="AR96" s="296"/>
    </row>
    <row r="97" spans="1:44" s="269" customFormat="1" ht="26.4" x14ac:dyDescent="0.25">
      <c r="A97" s="295">
        <v>3132</v>
      </c>
      <c r="B97" s="287" t="s">
        <v>26</v>
      </c>
      <c r="C97" s="296">
        <f t="shared" si="157"/>
        <v>92000</v>
      </c>
      <c r="D97" s="296">
        <v>53000</v>
      </c>
      <c r="E97" s="296"/>
      <c r="F97" s="296"/>
      <c r="G97" s="296"/>
      <c r="H97" s="296"/>
      <c r="I97" s="296">
        <v>39000</v>
      </c>
      <c r="J97" s="296"/>
      <c r="K97" s="296"/>
      <c r="L97" s="296"/>
      <c r="M97" s="296"/>
      <c r="N97" s="296"/>
      <c r="O97" s="296"/>
      <c r="P97" s="296"/>
      <c r="Q97" s="296"/>
      <c r="R97" s="296">
        <v>92570</v>
      </c>
      <c r="S97" s="296">
        <v>60000</v>
      </c>
      <c r="T97" s="296"/>
      <c r="U97" s="296"/>
      <c r="V97" s="296"/>
      <c r="W97" s="296"/>
      <c r="X97" s="296">
        <v>36700</v>
      </c>
      <c r="Y97" s="296"/>
      <c r="Z97" s="296"/>
      <c r="AA97" s="296"/>
      <c r="AB97" s="296"/>
      <c r="AC97" s="296"/>
      <c r="AD97" s="296"/>
      <c r="AE97" s="296"/>
      <c r="AF97" s="296">
        <f t="shared" si="158"/>
        <v>97700</v>
      </c>
      <c r="AG97" s="296">
        <v>60000</v>
      </c>
      <c r="AH97" s="296"/>
      <c r="AI97" s="296"/>
      <c r="AJ97" s="296"/>
      <c r="AK97" s="296"/>
      <c r="AL97" s="296">
        <v>37700</v>
      </c>
      <c r="AM97" s="296"/>
      <c r="AN97" s="296"/>
      <c r="AO97" s="296"/>
      <c r="AP97" s="296"/>
      <c r="AQ97" s="296"/>
      <c r="AR97" s="296"/>
    </row>
    <row r="98" spans="1:44" s="269" customFormat="1" ht="23.4" customHeight="1" x14ac:dyDescent="0.25">
      <c r="A98" s="295">
        <v>3133</v>
      </c>
      <c r="B98" s="287" t="s">
        <v>27</v>
      </c>
      <c r="C98" s="296">
        <f t="shared" si="157"/>
        <v>0</v>
      </c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6"/>
      <c r="AD98" s="296"/>
      <c r="AE98" s="296"/>
      <c r="AF98" s="296">
        <f t="shared" si="158"/>
        <v>0</v>
      </c>
      <c r="AG98" s="296"/>
      <c r="AH98" s="296"/>
      <c r="AI98" s="296"/>
      <c r="AJ98" s="296"/>
      <c r="AK98" s="296"/>
      <c r="AL98" s="296"/>
      <c r="AM98" s="296"/>
      <c r="AN98" s="296"/>
      <c r="AO98" s="296"/>
      <c r="AP98" s="296"/>
      <c r="AQ98" s="296"/>
      <c r="AR98" s="296"/>
    </row>
    <row r="99" spans="1:44" s="269" customFormat="1" ht="13.2" x14ac:dyDescent="0.25">
      <c r="A99" s="286">
        <v>313</v>
      </c>
      <c r="B99" s="297"/>
      <c r="C99" s="298">
        <f t="shared" si="157"/>
        <v>92000</v>
      </c>
      <c r="D99" s="298">
        <f>SUM(D97:D98)</f>
        <v>53000</v>
      </c>
      <c r="E99" s="298"/>
      <c r="F99" s="298">
        <f t="shared" ref="F99:O99" si="159">SUM(F95:F97)</f>
        <v>0</v>
      </c>
      <c r="G99" s="298">
        <f t="shared" si="159"/>
        <v>0</v>
      </c>
      <c r="H99" s="298">
        <f t="shared" si="159"/>
        <v>0</v>
      </c>
      <c r="I99" s="298">
        <f>SUM(I96:I98)</f>
        <v>39000</v>
      </c>
      <c r="J99" s="298">
        <f>SUM(J96:J98)</f>
        <v>0</v>
      </c>
      <c r="K99" s="298">
        <f t="shared" si="159"/>
        <v>0</v>
      </c>
      <c r="L99" s="298">
        <f t="shared" si="159"/>
        <v>0</v>
      </c>
      <c r="M99" s="298">
        <f t="shared" ref="M99" si="160">SUM(M95:M97)</f>
        <v>0</v>
      </c>
      <c r="N99" s="298">
        <f t="shared" si="159"/>
        <v>0</v>
      </c>
      <c r="O99" s="298">
        <f t="shared" si="159"/>
        <v>0</v>
      </c>
      <c r="P99" s="298">
        <f t="shared" ref="P99" si="161">SUM(P95:P97)</f>
        <v>0</v>
      </c>
      <c r="Q99" s="298">
        <f t="shared" ref="Q99" si="162">SUM(Q96:Q98)</f>
        <v>0</v>
      </c>
      <c r="R99" s="298">
        <f>SUM(S99:AE99)</f>
        <v>96700</v>
      </c>
      <c r="S99" s="298">
        <f>SUM(S97:S98)</f>
        <v>60000</v>
      </c>
      <c r="T99" s="298"/>
      <c r="U99" s="298">
        <f t="shared" ref="U99:W99" si="163">SUM(U95:U97)</f>
        <v>0</v>
      </c>
      <c r="V99" s="298">
        <f t="shared" si="163"/>
        <v>0</v>
      </c>
      <c r="W99" s="298">
        <f t="shared" si="163"/>
        <v>0</v>
      </c>
      <c r="X99" s="298">
        <f>SUM(X96:X98)</f>
        <v>36700</v>
      </c>
      <c r="Y99" s="298">
        <f t="shared" ref="Y99:AD99" si="164">SUM(Y95:Y97)</f>
        <v>0</v>
      </c>
      <c r="Z99" s="298">
        <f t="shared" si="164"/>
        <v>0</v>
      </c>
      <c r="AA99" s="298">
        <f t="shared" ref="AA99" si="165">SUM(AA95:AA97)</f>
        <v>0</v>
      </c>
      <c r="AB99" s="298">
        <f t="shared" si="164"/>
        <v>0</v>
      </c>
      <c r="AC99" s="298">
        <f t="shared" si="164"/>
        <v>0</v>
      </c>
      <c r="AD99" s="298">
        <f t="shared" si="164"/>
        <v>0</v>
      </c>
      <c r="AE99" s="298">
        <f t="shared" ref="AE99" si="166">SUM(AE96:AE98)</f>
        <v>0</v>
      </c>
      <c r="AF99" s="298">
        <f>SUM(AG99:AR99)</f>
        <v>97700</v>
      </c>
      <c r="AG99" s="298">
        <f>SUM(AG97:AG98)</f>
        <v>60000</v>
      </c>
      <c r="AH99" s="298"/>
      <c r="AI99" s="298">
        <f t="shared" ref="AI99:AK99" si="167">SUM(AI95:AI97)</f>
        <v>0</v>
      </c>
      <c r="AJ99" s="298">
        <f t="shared" si="167"/>
        <v>0</v>
      </c>
      <c r="AK99" s="298">
        <f t="shared" si="167"/>
        <v>0</v>
      </c>
      <c r="AL99" s="298">
        <f>SUM(AL96:AL98)</f>
        <v>37700</v>
      </c>
      <c r="AM99" s="298">
        <f t="shared" ref="AM99:AQ99" si="168">SUM(AM95:AM97)</f>
        <v>0</v>
      </c>
      <c r="AN99" s="298">
        <f t="shared" si="168"/>
        <v>0</v>
      </c>
      <c r="AO99" s="298">
        <f t="shared" si="168"/>
        <v>0</v>
      </c>
      <c r="AP99" s="298">
        <f t="shared" si="168"/>
        <v>0</v>
      </c>
      <c r="AQ99" s="298">
        <f t="shared" si="168"/>
        <v>0</v>
      </c>
      <c r="AR99" s="298">
        <f t="shared" ref="AR99" si="169">SUM(AR96:AR98)</f>
        <v>0</v>
      </c>
    </row>
    <row r="100" spans="1:44" s="269" customFormat="1" ht="13.2" x14ac:dyDescent="0.25">
      <c r="A100" s="295">
        <v>3211</v>
      </c>
      <c r="B100" s="332" t="s">
        <v>28</v>
      </c>
      <c r="C100" s="296">
        <f t="shared" si="157"/>
        <v>6000</v>
      </c>
      <c r="D100" s="298"/>
      <c r="E100" s="298"/>
      <c r="F100" s="298"/>
      <c r="G100" s="298"/>
      <c r="H100" s="298"/>
      <c r="I100" s="296">
        <v>6000</v>
      </c>
      <c r="J100" s="296"/>
      <c r="K100" s="298"/>
      <c r="L100" s="298"/>
      <c r="M100" s="298"/>
      <c r="N100" s="298"/>
      <c r="O100" s="298"/>
      <c r="P100" s="298"/>
      <c r="Q100" s="296"/>
      <c r="R100" s="296">
        <f>SUM(S100:AE100)</f>
        <v>6000</v>
      </c>
      <c r="S100" s="298"/>
      <c r="T100" s="298"/>
      <c r="U100" s="298"/>
      <c r="V100" s="298"/>
      <c r="W100" s="298"/>
      <c r="X100" s="296">
        <v>6000</v>
      </c>
      <c r="Y100" s="298"/>
      <c r="Z100" s="298"/>
      <c r="AA100" s="298"/>
      <c r="AB100" s="298"/>
      <c r="AC100" s="298"/>
      <c r="AD100" s="298"/>
      <c r="AE100" s="296"/>
      <c r="AF100" s="296">
        <f t="shared" ref="AF100:AF103" si="170">SUM(AG100:AR100)</f>
        <v>6000</v>
      </c>
      <c r="AG100" s="298"/>
      <c r="AH100" s="298"/>
      <c r="AI100" s="298"/>
      <c r="AJ100" s="298"/>
      <c r="AK100" s="298"/>
      <c r="AL100" s="296">
        <v>6000</v>
      </c>
      <c r="AM100" s="298"/>
      <c r="AN100" s="298"/>
      <c r="AO100" s="298"/>
      <c r="AP100" s="298"/>
      <c r="AQ100" s="298"/>
      <c r="AR100" s="296"/>
    </row>
    <row r="101" spans="1:44" s="269" customFormat="1" ht="26.4" x14ac:dyDescent="0.25">
      <c r="A101" s="295">
        <v>3212</v>
      </c>
      <c r="B101" s="287" t="s">
        <v>29</v>
      </c>
      <c r="C101" s="387">
        <f t="shared" si="157"/>
        <v>27880</v>
      </c>
      <c r="D101" s="391">
        <v>2500</v>
      </c>
      <c r="E101" s="388"/>
      <c r="F101" s="388"/>
      <c r="G101" s="388"/>
      <c r="H101" s="388"/>
      <c r="I101" s="387">
        <v>25380</v>
      </c>
      <c r="J101" s="296"/>
      <c r="K101" s="298"/>
      <c r="L101" s="298"/>
      <c r="M101" s="298"/>
      <c r="N101" s="298"/>
      <c r="O101" s="298"/>
      <c r="P101" s="298"/>
      <c r="Q101" s="296"/>
      <c r="R101" s="296">
        <f>SUM(S101:AE101)</f>
        <v>37880</v>
      </c>
      <c r="S101" s="391">
        <v>12500</v>
      </c>
      <c r="T101" s="388"/>
      <c r="U101" s="388"/>
      <c r="V101" s="388"/>
      <c r="W101" s="388"/>
      <c r="X101" s="387">
        <v>25380</v>
      </c>
      <c r="Y101" s="298"/>
      <c r="Z101" s="298"/>
      <c r="AA101" s="298"/>
      <c r="AB101" s="298"/>
      <c r="AC101" s="298"/>
      <c r="AD101" s="298"/>
      <c r="AE101" s="296"/>
      <c r="AF101" s="296">
        <f t="shared" si="170"/>
        <v>11880</v>
      </c>
      <c r="AG101" s="391">
        <v>2500</v>
      </c>
      <c r="AH101" s="388"/>
      <c r="AI101" s="388"/>
      <c r="AJ101" s="388"/>
      <c r="AK101" s="388"/>
      <c r="AL101" s="387">
        <v>9380</v>
      </c>
      <c r="AM101" s="298"/>
      <c r="AN101" s="298"/>
      <c r="AO101" s="298"/>
      <c r="AP101" s="298"/>
      <c r="AQ101" s="298"/>
      <c r="AR101" s="296"/>
    </row>
    <row r="102" spans="1:44" s="269" customFormat="1" ht="13.2" x14ac:dyDescent="0.25">
      <c r="A102" s="295">
        <v>3213</v>
      </c>
      <c r="B102" s="287" t="s">
        <v>30</v>
      </c>
      <c r="C102" s="387">
        <f t="shared" si="157"/>
        <v>18000</v>
      </c>
      <c r="D102" s="388"/>
      <c r="E102" s="388"/>
      <c r="F102" s="388"/>
      <c r="G102" s="388"/>
      <c r="H102" s="388"/>
      <c r="I102" s="387">
        <v>18000</v>
      </c>
      <c r="J102" s="296"/>
      <c r="K102" s="298"/>
      <c r="L102" s="298"/>
      <c r="M102" s="298"/>
      <c r="N102" s="298"/>
      <c r="O102" s="298"/>
      <c r="P102" s="298"/>
      <c r="Q102" s="296"/>
      <c r="R102" s="296">
        <f>SUM(S102:AE102)</f>
        <v>36000</v>
      </c>
      <c r="S102" s="388"/>
      <c r="T102" s="388"/>
      <c r="U102" s="388"/>
      <c r="V102" s="388"/>
      <c r="W102" s="388"/>
      <c r="X102" s="387">
        <v>36000</v>
      </c>
      <c r="Y102" s="298"/>
      <c r="Z102" s="298"/>
      <c r="AA102" s="298"/>
      <c r="AB102" s="298"/>
      <c r="AC102" s="298"/>
      <c r="AD102" s="298"/>
      <c r="AE102" s="296"/>
      <c r="AF102" s="296">
        <f t="shared" si="170"/>
        <v>32000</v>
      </c>
      <c r="AG102" s="388"/>
      <c r="AH102" s="388"/>
      <c r="AI102" s="388"/>
      <c r="AJ102" s="388"/>
      <c r="AK102" s="388"/>
      <c r="AL102" s="387">
        <v>32000</v>
      </c>
      <c r="AM102" s="298"/>
      <c r="AN102" s="298"/>
      <c r="AO102" s="298"/>
      <c r="AP102" s="298"/>
      <c r="AQ102" s="298"/>
      <c r="AR102" s="296"/>
    </row>
    <row r="103" spans="1:44" s="380" customFormat="1" ht="26.4" x14ac:dyDescent="0.25">
      <c r="A103" s="385">
        <v>3214</v>
      </c>
      <c r="B103" s="386" t="s">
        <v>31</v>
      </c>
      <c r="C103" s="387">
        <f t="shared" si="157"/>
        <v>2100</v>
      </c>
      <c r="D103" s="388"/>
      <c r="E103" s="388"/>
      <c r="F103" s="388"/>
      <c r="G103" s="388"/>
      <c r="H103" s="388"/>
      <c r="I103" s="387">
        <v>2100</v>
      </c>
      <c r="J103" s="378"/>
      <c r="K103" s="379"/>
      <c r="L103" s="379"/>
      <c r="M103" s="379"/>
      <c r="N103" s="379"/>
      <c r="O103" s="379"/>
      <c r="P103" s="379"/>
      <c r="Q103" s="378"/>
      <c r="R103" s="296">
        <f>SUM(S103:AE103)</f>
        <v>2100</v>
      </c>
      <c r="S103" s="388"/>
      <c r="T103" s="388"/>
      <c r="U103" s="388"/>
      <c r="V103" s="388"/>
      <c r="W103" s="388"/>
      <c r="X103" s="387">
        <v>2100</v>
      </c>
      <c r="Y103" s="379"/>
      <c r="Z103" s="379"/>
      <c r="AA103" s="379"/>
      <c r="AB103" s="379"/>
      <c r="AC103" s="379"/>
      <c r="AD103" s="379"/>
      <c r="AE103" s="378"/>
      <c r="AF103" s="296">
        <f t="shared" si="170"/>
        <v>2100</v>
      </c>
      <c r="AG103" s="388"/>
      <c r="AH103" s="388"/>
      <c r="AI103" s="388"/>
      <c r="AJ103" s="388"/>
      <c r="AK103" s="388"/>
      <c r="AL103" s="387">
        <v>2100</v>
      </c>
      <c r="AM103" s="379"/>
      <c r="AN103" s="379"/>
      <c r="AO103" s="379"/>
      <c r="AP103" s="379"/>
      <c r="AQ103" s="379"/>
      <c r="AR103" s="378"/>
    </row>
    <row r="104" spans="1:44" s="269" customFormat="1" ht="13.2" x14ac:dyDescent="0.25">
      <c r="A104" s="286">
        <v>321</v>
      </c>
      <c r="B104" s="297"/>
      <c r="C104" s="388">
        <f>SUM(C100:C103)</f>
        <v>53980</v>
      </c>
      <c r="D104" s="388">
        <f>SUM(D100:D102)</f>
        <v>2500</v>
      </c>
      <c r="E104" s="388"/>
      <c r="F104" s="388">
        <f t="shared" ref="F104" si="171">SUM(F100:F102)</f>
        <v>0</v>
      </c>
      <c r="G104" s="388"/>
      <c r="H104" s="388"/>
      <c r="I104" s="388">
        <f>SUM(I100:I103)</f>
        <v>51480</v>
      </c>
      <c r="J104" s="298">
        <f>SUM(J100:J102)</f>
        <v>0</v>
      </c>
      <c r="K104" s="298"/>
      <c r="L104" s="298"/>
      <c r="M104" s="298"/>
      <c r="N104" s="298"/>
      <c r="O104" s="298"/>
      <c r="P104" s="298"/>
      <c r="Q104" s="298">
        <f t="shared" ref="Q104" si="172">SUM(Q100:Q102)</f>
        <v>0</v>
      </c>
      <c r="R104" s="298">
        <f>SUM(R100:R103)</f>
        <v>81980</v>
      </c>
      <c r="S104" s="298">
        <f t="shared" ref="S104:AE104" si="173">SUM(S100:S103)</f>
        <v>12500</v>
      </c>
      <c r="T104" s="298">
        <f t="shared" si="173"/>
        <v>0</v>
      </c>
      <c r="U104" s="298">
        <f t="shared" si="173"/>
        <v>0</v>
      </c>
      <c r="V104" s="298">
        <f t="shared" si="173"/>
        <v>0</v>
      </c>
      <c r="W104" s="298">
        <f t="shared" si="173"/>
        <v>0</v>
      </c>
      <c r="X104" s="298">
        <f t="shared" si="173"/>
        <v>69480</v>
      </c>
      <c r="Y104" s="298">
        <f t="shared" si="173"/>
        <v>0</v>
      </c>
      <c r="Z104" s="298">
        <f t="shared" si="173"/>
        <v>0</v>
      </c>
      <c r="AA104" s="298">
        <f t="shared" ref="AA104" si="174">SUM(AA100:AA103)</f>
        <v>0</v>
      </c>
      <c r="AB104" s="298">
        <f t="shared" si="173"/>
        <v>0</v>
      </c>
      <c r="AC104" s="298">
        <f t="shared" si="173"/>
        <v>0</v>
      </c>
      <c r="AD104" s="298">
        <f t="shared" si="173"/>
        <v>0</v>
      </c>
      <c r="AE104" s="298">
        <f t="shared" si="173"/>
        <v>0</v>
      </c>
      <c r="AF104" s="298">
        <f>SUM(AF100:AF103)</f>
        <v>51980</v>
      </c>
      <c r="AG104" s="298">
        <f t="shared" ref="AG104:AR104" si="175">SUM(AG100:AG103)</f>
        <v>2500</v>
      </c>
      <c r="AH104" s="298">
        <f t="shared" si="175"/>
        <v>0</v>
      </c>
      <c r="AI104" s="298">
        <f t="shared" si="175"/>
        <v>0</v>
      </c>
      <c r="AJ104" s="298">
        <f t="shared" si="175"/>
        <v>0</v>
      </c>
      <c r="AK104" s="298">
        <f t="shared" si="175"/>
        <v>0</v>
      </c>
      <c r="AL104" s="298">
        <f t="shared" si="175"/>
        <v>49480</v>
      </c>
      <c r="AM104" s="298">
        <f t="shared" si="175"/>
        <v>0</v>
      </c>
      <c r="AN104" s="298">
        <f t="shared" si="175"/>
        <v>0</v>
      </c>
      <c r="AO104" s="298">
        <f t="shared" si="175"/>
        <v>0</v>
      </c>
      <c r="AP104" s="298">
        <f t="shared" si="175"/>
        <v>0</v>
      </c>
      <c r="AQ104" s="298">
        <f t="shared" si="175"/>
        <v>0</v>
      </c>
      <c r="AR104" s="298">
        <f t="shared" si="175"/>
        <v>0</v>
      </c>
    </row>
    <row r="105" spans="1:44" s="269" customFormat="1" ht="26.4" x14ac:dyDescent="0.25">
      <c r="A105" s="385">
        <v>3221</v>
      </c>
      <c r="B105" s="386" t="s">
        <v>32</v>
      </c>
      <c r="C105" s="387">
        <f>SUM(D105:Q105)</f>
        <v>0</v>
      </c>
      <c r="D105" s="388"/>
      <c r="E105" s="388"/>
      <c r="F105" s="388"/>
      <c r="G105" s="388"/>
      <c r="H105" s="388"/>
      <c r="I105" s="387"/>
      <c r="J105" s="378"/>
      <c r="K105" s="379"/>
      <c r="L105" s="379"/>
      <c r="M105" s="379"/>
      <c r="N105" s="379"/>
      <c r="O105" s="379"/>
      <c r="P105" s="379"/>
      <c r="Q105" s="378"/>
      <c r="R105" s="378"/>
      <c r="S105" s="388"/>
      <c r="T105" s="388"/>
      <c r="U105" s="388"/>
      <c r="V105" s="388"/>
      <c r="W105" s="388"/>
      <c r="X105" s="387"/>
      <c r="Y105" s="379"/>
      <c r="Z105" s="379"/>
      <c r="AA105" s="379"/>
      <c r="AB105" s="379"/>
      <c r="AC105" s="379"/>
      <c r="AD105" s="379"/>
      <c r="AE105" s="378"/>
      <c r="AF105" s="296">
        <f t="shared" ref="AF105:AF106" si="176">SUM(AG105:AR105)</f>
        <v>0</v>
      </c>
      <c r="AG105" s="388"/>
      <c r="AH105" s="388"/>
      <c r="AI105" s="388"/>
      <c r="AJ105" s="388"/>
      <c r="AK105" s="388"/>
      <c r="AL105" s="387"/>
      <c r="AM105" s="379"/>
      <c r="AN105" s="379"/>
      <c r="AO105" s="379"/>
      <c r="AP105" s="379"/>
      <c r="AQ105" s="379"/>
      <c r="AR105" s="378"/>
    </row>
    <row r="106" spans="1:44" s="269" customFormat="1" ht="26.4" x14ac:dyDescent="0.25">
      <c r="A106" s="389">
        <v>3227</v>
      </c>
      <c r="B106" s="390" t="s">
        <v>435</v>
      </c>
      <c r="C106" s="387">
        <f>SUM(D106:Q106)</f>
        <v>0</v>
      </c>
      <c r="D106" s="391"/>
      <c r="E106" s="391"/>
      <c r="F106" s="391"/>
      <c r="G106" s="391"/>
      <c r="H106" s="391"/>
      <c r="I106" s="391">
        <v>0</v>
      </c>
      <c r="J106" s="381"/>
      <c r="K106" s="381"/>
      <c r="L106" s="381"/>
      <c r="M106" s="381"/>
      <c r="N106" s="381"/>
      <c r="O106" s="381"/>
      <c r="P106" s="381"/>
      <c r="Q106" s="381"/>
      <c r="R106" s="381"/>
      <c r="S106" s="391"/>
      <c r="T106" s="391"/>
      <c r="U106" s="391"/>
      <c r="V106" s="391"/>
      <c r="W106" s="391"/>
      <c r="X106" s="391">
        <v>0</v>
      </c>
      <c r="Y106" s="381"/>
      <c r="Z106" s="381"/>
      <c r="AA106" s="381"/>
      <c r="AB106" s="381"/>
      <c r="AC106" s="381"/>
      <c r="AD106" s="381"/>
      <c r="AE106" s="381"/>
      <c r="AF106" s="296">
        <f t="shared" si="176"/>
        <v>0</v>
      </c>
      <c r="AG106" s="391"/>
      <c r="AH106" s="391"/>
      <c r="AI106" s="391"/>
      <c r="AJ106" s="391"/>
      <c r="AK106" s="391"/>
      <c r="AL106" s="391">
        <v>0</v>
      </c>
      <c r="AM106" s="381"/>
      <c r="AN106" s="381"/>
      <c r="AO106" s="381"/>
      <c r="AP106" s="381"/>
      <c r="AQ106" s="381"/>
      <c r="AR106" s="381"/>
    </row>
    <row r="107" spans="1:44" s="269" customFormat="1" ht="19.95" customHeight="1" x14ac:dyDescent="0.25">
      <c r="A107" s="392">
        <v>322</v>
      </c>
      <c r="B107" s="393"/>
      <c r="C107" s="388">
        <f>SUM(C105:C106)</f>
        <v>0</v>
      </c>
      <c r="D107" s="388"/>
      <c r="E107" s="388"/>
      <c r="F107" s="388"/>
      <c r="G107" s="388"/>
      <c r="H107" s="388"/>
      <c r="I107" s="388">
        <f>SUM(I105:I106)</f>
        <v>0</v>
      </c>
      <c r="J107" s="379"/>
      <c r="K107" s="379"/>
      <c r="L107" s="379"/>
      <c r="M107" s="379"/>
      <c r="N107" s="379"/>
      <c r="O107" s="379"/>
      <c r="P107" s="379"/>
      <c r="Q107" s="379"/>
      <c r="R107" s="379"/>
      <c r="S107" s="388"/>
      <c r="T107" s="388"/>
      <c r="U107" s="388"/>
      <c r="V107" s="388"/>
      <c r="W107" s="388"/>
      <c r="X107" s="388">
        <f>SUM(X105:X106)</f>
        <v>0</v>
      </c>
      <c r="Y107" s="379"/>
      <c r="Z107" s="379"/>
      <c r="AA107" s="379"/>
      <c r="AB107" s="379"/>
      <c r="AC107" s="379"/>
      <c r="AD107" s="379"/>
      <c r="AE107" s="379"/>
      <c r="AF107" s="379">
        <f>SUM(AF105:AF106)</f>
        <v>0</v>
      </c>
      <c r="AG107" s="388"/>
      <c r="AH107" s="388"/>
      <c r="AI107" s="388"/>
      <c r="AJ107" s="388"/>
      <c r="AK107" s="388"/>
      <c r="AL107" s="388">
        <f>SUM(AL105:AL106)</f>
        <v>0</v>
      </c>
      <c r="AM107" s="379"/>
      <c r="AN107" s="379"/>
      <c r="AO107" s="379"/>
      <c r="AP107" s="379"/>
      <c r="AQ107" s="379"/>
      <c r="AR107" s="379"/>
    </row>
    <row r="108" spans="1:44" s="269" customFormat="1" ht="13.2" x14ac:dyDescent="0.25">
      <c r="A108" s="295">
        <v>3237</v>
      </c>
      <c r="B108" s="287" t="s">
        <v>44</v>
      </c>
      <c r="C108" s="296">
        <f>SUM(D108:Q108)</f>
        <v>21000</v>
      </c>
      <c r="D108" s="298"/>
      <c r="E108" s="298"/>
      <c r="F108" s="298"/>
      <c r="G108" s="298"/>
      <c r="H108" s="298"/>
      <c r="I108" s="296">
        <v>21000</v>
      </c>
      <c r="J108" s="296"/>
      <c r="K108" s="298"/>
      <c r="L108" s="298"/>
      <c r="M108" s="298"/>
      <c r="N108" s="298"/>
      <c r="O108" s="298"/>
      <c r="P108" s="298"/>
      <c r="Q108" s="296"/>
      <c r="R108" s="296">
        <f>SUM(S108:AE108)</f>
        <v>21000</v>
      </c>
      <c r="S108" s="298"/>
      <c r="T108" s="298"/>
      <c r="U108" s="298"/>
      <c r="V108" s="298"/>
      <c r="W108" s="298"/>
      <c r="X108" s="296">
        <v>21000</v>
      </c>
      <c r="Y108" s="298"/>
      <c r="Z108" s="298"/>
      <c r="AA108" s="298"/>
      <c r="AB108" s="298"/>
      <c r="AC108" s="298"/>
      <c r="AD108" s="298"/>
      <c r="AE108" s="296"/>
      <c r="AF108" s="296">
        <f>SUM(AG108:AR108)</f>
        <v>21000</v>
      </c>
      <c r="AG108" s="298"/>
      <c r="AH108" s="298"/>
      <c r="AI108" s="298"/>
      <c r="AJ108" s="298"/>
      <c r="AK108" s="298"/>
      <c r="AL108" s="296">
        <v>21000</v>
      </c>
      <c r="AM108" s="298"/>
      <c r="AN108" s="298"/>
      <c r="AO108" s="298"/>
      <c r="AP108" s="298"/>
      <c r="AQ108" s="298"/>
      <c r="AR108" s="296"/>
    </row>
    <row r="109" spans="1:44" s="269" customFormat="1" ht="13.2" x14ac:dyDescent="0.25">
      <c r="A109" s="286">
        <v>323</v>
      </c>
      <c r="B109" s="297"/>
      <c r="C109" s="298">
        <f>SUM(D109:Q109)</f>
        <v>21000</v>
      </c>
      <c r="D109" s="298">
        <f>SUM(D108)</f>
        <v>0</v>
      </c>
      <c r="E109" s="298"/>
      <c r="F109" s="298">
        <f>SUM(F96:F98)</f>
        <v>0</v>
      </c>
      <c r="G109" s="298">
        <f>SUM(G96:G98)</f>
        <v>0</v>
      </c>
      <c r="H109" s="298">
        <f>SUM(H96:H98)</f>
        <v>0</v>
      </c>
      <c r="I109" s="298">
        <f>SUM(I108)</f>
        <v>21000</v>
      </c>
      <c r="J109" s="298">
        <f>SUM(J108)</f>
        <v>0</v>
      </c>
      <c r="K109" s="298">
        <f t="shared" ref="K109:O109" si="177">SUM(K96:K98)</f>
        <v>0</v>
      </c>
      <c r="L109" s="298">
        <f t="shared" si="177"/>
        <v>0</v>
      </c>
      <c r="M109" s="298">
        <f t="shared" ref="M109" si="178">SUM(M96:M98)</f>
        <v>0</v>
      </c>
      <c r="N109" s="298">
        <f t="shared" si="177"/>
        <v>0</v>
      </c>
      <c r="O109" s="298">
        <f t="shared" si="177"/>
        <v>0</v>
      </c>
      <c r="P109" s="298">
        <f t="shared" ref="P109" si="179">SUM(P96:P98)</f>
        <v>0</v>
      </c>
      <c r="Q109" s="298">
        <f t="shared" ref="Q109" si="180">SUM(Q108)</f>
        <v>0</v>
      </c>
      <c r="R109" s="298">
        <f>SUM(S109:AE109)</f>
        <v>21000</v>
      </c>
      <c r="S109" s="298">
        <f>SUM(S108)</f>
        <v>0</v>
      </c>
      <c r="T109" s="298"/>
      <c r="U109" s="298">
        <f>SUM(U96:U98)</f>
        <v>0</v>
      </c>
      <c r="V109" s="298">
        <f>SUM(V96:V98)</f>
        <v>0</v>
      </c>
      <c r="W109" s="298">
        <f>SUM(W96:W98)</f>
        <v>0</v>
      </c>
      <c r="X109" s="298">
        <f>SUM(X108)</f>
        <v>21000</v>
      </c>
      <c r="Y109" s="298">
        <f t="shared" ref="Y109:AD109" si="181">SUM(Y96:Y98)</f>
        <v>0</v>
      </c>
      <c r="Z109" s="298">
        <f t="shared" si="181"/>
        <v>0</v>
      </c>
      <c r="AA109" s="298">
        <f t="shared" ref="AA109" si="182">SUM(AA96:AA98)</f>
        <v>0</v>
      </c>
      <c r="AB109" s="298">
        <f t="shared" si="181"/>
        <v>0</v>
      </c>
      <c r="AC109" s="298">
        <f t="shared" si="181"/>
        <v>0</v>
      </c>
      <c r="AD109" s="298">
        <f t="shared" si="181"/>
        <v>0</v>
      </c>
      <c r="AE109" s="298">
        <f t="shared" ref="AE109" si="183">SUM(AE108)</f>
        <v>0</v>
      </c>
      <c r="AF109" s="298">
        <f>SUM(AG109:AR109)</f>
        <v>21000</v>
      </c>
      <c r="AG109" s="298">
        <f>SUM(AG108)</f>
        <v>0</v>
      </c>
      <c r="AH109" s="298"/>
      <c r="AI109" s="298">
        <f>SUM(AI96:AI98)</f>
        <v>0</v>
      </c>
      <c r="AJ109" s="298">
        <f>SUM(AJ96:AJ98)</f>
        <v>0</v>
      </c>
      <c r="AK109" s="298">
        <f>SUM(AK96:AK98)</f>
        <v>0</v>
      </c>
      <c r="AL109" s="298">
        <f>SUM(AL108)</f>
        <v>21000</v>
      </c>
      <c r="AM109" s="298">
        <f t="shared" ref="AM109:AQ109" si="184">SUM(AM96:AM98)</f>
        <v>0</v>
      </c>
      <c r="AN109" s="298">
        <f t="shared" si="184"/>
        <v>0</v>
      </c>
      <c r="AO109" s="298">
        <f t="shared" si="184"/>
        <v>0</v>
      </c>
      <c r="AP109" s="298">
        <f t="shared" si="184"/>
        <v>0</v>
      </c>
      <c r="AQ109" s="298">
        <f t="shared" si="184"/>
        <v>0</v>
      </c>
      <c r="AR109" s="298">
        <f t="shared" ref="AR109" si="185">SUM(AR108)</f>
        <v>0</v>
      </c>
    </row>
    <row r="110" spans="1:44" ht="26.4" x14ac:dyDescent="0.25">
      <c r="A110" s="292" t="s">
        <v>21</v>
      </c>
      <c r="B110" s="293" t="s">
        <v>58</v>
      </c>
      <c r="C110" s="300"/>
      <c r="D110" s="294"/>
      <c r="E110" s="294"/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  <c r="S110" s="294"/>
      <c r="T110" s="294"/>
      <c r="U110" s="300"/>
      <c r="V110" s="300"/>
      <c r="W110" s="300"/>
      <c r="X110" s="300"/>
      <c r="Y110" s="300"/>
      <c r="Z110" s="300"/>
      <c r="AA110" s="300"/>
      <c r="AB110" s="300"/>
      <c r="AC110" s="300"/>
      <c r="AD110" s="300"/>
      <c r="AE110" s="300"/>
      <c r="AF110" s="300"/>
      <c r="AG110" s="294"/>
      <c r="AH110" s="294"/>
      <c r="AI110" s="300"/>
      <c r="AJ110" s="300"/>
      <c r="AK110" s="300"/>
      <c r="AL110" s="300"/>
      <c r="AM110" s="300"/>
      <c r="AN110" s="300"/>
      <c r="AO110" s="300"/>
      <c r="AP110" s="300"/>
      <c r="AQ110" s="300"/>
      <c r="AR110" s="300"/>
    </row>
    <row r="111" spans="1:44" ht="13.2" x14ac:dyDescent="0.25">
      <c r="A111" s="295">
        <v>3111</v>
      </c>
      <c r="B111" s="287" t="s">
        <v>23</v>
      </c>
      <c r="C111" s="296"/>
      <c r="D111" s="296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  <c r="Y111" s="296"/>
      <c r="Z111" s="296"/>
      <c r="AA111" s="296"/>
      <c r="AB111" s="296"/>
      <c r="AC111" s="296"/>
      <c r="AD111" s="296"/>
      <c r="AE111" s="296"/>
      <c r="AF111" s="296"/>
      <c r="AG111" s="296"/>
      <c r="AH111" s="296"/>
      <c r="AI111" s="296"/>
      <c r="AJ111" s="296"/>
      <c r="AK111" s="296"/>
      <c r="AL111" s="296"/>
      <c r="AM111" s="296"/>
      <c r="AN111" s="296"/>
      <c r="AO111" s="296"/>
      <c r="AP111" s="296"/>
      <c r="AQ111" s="296"/>
      <c r="AR111" s="296"/>
    </row>
    <row r="112" spans="1:44" ht="26.4" x14ac:dyDescent="0.25">
      <c r="A112" s="295">
        <v>3132</v>
      </c>
      <c r="B112" s="287" t="s">
        <v>59</v>
      </c>
      <c r="C112" s="296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  <c r="AA112" s="296"/>
      <c r="AB112" s="296"/>
      <c r="AC112" s="296"/>
      <c r="AD112" s="296"/>
      <c r="AE112" s="296"/>
      <c r="AF112" s="296"/>
      <c r="AG112" s="296"/>
      <c r="AH112" s="296"/>
      <c r="AI112" s="296"/>
      <c r="AJ112" s="296"/>
      <c r="AK112" s="296"/>
      <c r="AL112" s="296"/>
      <c r="AM112" s="296"/>
      <c r="AN112" s="296"/>
      <c r="AO112" s="296"/>
      <c r="AP112" s="296"/>
      <c r="AQ112" s="296"/>
      <c r="AR112" s="296"/>
    </row>
    <row r="113" spans="1:44" ht="13.2" x14ac:dyDescent="0.25">
      <c r="A113" s="295">
        <v>3222</v>
      </c>
      <c r="B113" s="287" t="s">
        <v>33</v>
      </c>
      <c r="C113" s="296"/>
      <c r="D113" s="296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6"/>
      <c r="Y113" s="296"/>
      <c r="Z113" s="296"/>
      <c r="AA113" s="296"/>
      <c r="AB113" s="296"/>
      <c r="AC113" s="296"/>
      <c r="AD113" s="296"/>
      <c r="AE113" s="296"/>
      <c r="AF113" s="296"/>
      <c r="AG113" s="296"/>
      <c r="AH113" s="296"/>
      <c r="AI113" s="296"/>
      <c r="AJ113" s="296"/>
      <c r="AK113" s="296"/>
      <c r="AL113" s="296"/>
      <c r="AM113" s="296"/>
      <c r="AN113" s="296"/>
      <c r="AO113" s="296"/>
      <c r="AP113" s="296"/>
      <c r="AQ113" s="296"/>
      <c r="AR113" s="296"/>
    </row>
    <row r="114" spans="1:44" ht="26.4" x14ac:dyDescent="0.25">
      <c r="A114" s="292" t="s">
        <v>21</v>
      </c>
      <c r="B114" s="293" t="s">
        <v>60</v>
      </c>
      <c r="C114" s="300"/>
      <c r="D114" s="294"/>
      <c r="E114" s="294"/>
      <c r="F114" s="300"/>
      <c r="G114" s="300"/>
      <c r="H114" s="300"/>
      <c r="I114" s="300"/>
      <c r="J114" s="300"/>
      <c r="K114" s="300"/>
      <c r="L114" s="300"/>
      <c r="M114" s="300"/>
      <c r="N114" s="300"/>
      <c r="O114" s="300"/>
      <c r="P114" s="300"/>
      <c r="Q114" s="300"/>
      <c r="R114" s="300"/>
      <c r="S114" s="294"/>
      <c r="T114" s="294"/>
      <c r="U114" s="300"/>
      <c r="V114" s="300"/>
      <c r="W114" s="300"/>
      <c r="X114" s="300"/>
      <c r="Y114" s="300"/>
      <c r="Z114" s="300"/>
      <c r="AA114" s="300"/>
      <c r="AB114" s="300"/>
      <c r="AC114" s="300"/>
      <c r="AD114" s="300"/>
      <c r="AE114" s="300"/>
      <c r="AF114" s="300"/>
      <c r="AG114" s="294"/>
      <c r="AH114" s="294"/>
      <c r="AI114" s="300"/>
      <c r="AJ114" s="300"/>
      <c r="AK114" s="300"/>
      <c r="AL114" s="300"/>
      <c r="AM114" s="300"/>
      <c r="AN114" s="300"/>
      <c r="AO114" s="300"/>
      <c r="AP114" s="300"/>
      <c r="AQ114" s="300"/>
      <c r="AR114" s="300"/>
    </row>
    <row r="115" spans="1:44" ht="13.2" x14ac:dyDescent="0.25">
      <c r="A115" s="295">
        <v>3111</v>
      </c>
      <c r="B115" s="287" t="s">
        <v>23</v>
      </c>
      <c r="C115" s="296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  <c r="AJ115" s="296"/>
      <c r="AK115" s="296"/>
      <c r="AL115" s="296"/>
      <c r="AM115" s="296"/>
      <c r="AN115" s="296"/>
      <c r="AO115" s="296"/>
      <c r="AP115" s="296"/>
      <c r="AQ115" s="296"/>
      <c r="AR115" s="296"/>
    </row>
    <row r="116" spans="1:44" ht="26.4" x14ac:dyDescent="0.25">
      <c r="A116" s="295">
        <v>3132</v>
      </c>
      <c r="B116" s="287" t="s">
        <v>59</v>
      </c>
      <c r="C116" s="296"/>
      <c r="D116" s="296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  <c r="AH116" s="296"/>
      <c r="AI116" s="296"/>
      <c r="AJ116" s="296"/>
      <c r="AK116" s="296"/>
      <c r="AL116" s="296"/>
      <c r="AM116" s="296"/>
      <c r="AN116" s="296"/>
      <c r="AO116" s="296"/>
      <c r="AP116" s="296"/>
      <c r="AQ116" s="296"/>
      <c r="AR116" s="296"/>
    </row>
    <row r="117" spans="1:44" ht="13.2" x14ac:dyDescent="0.25">
      <c r="A117" s="292" t="s">
        <v>21</v>
      </c>
      <c r="B117" s="293" t="s">
        <v>61</v>
      </c>
      <c r="C117" s="300"/>
      <c r="D117" s="294"/>
      <c r="E117" s="294"/>
      <c r="F117" s="300"/>
      <c r="G117" s="300"/>
      <c r="H117" s="300"/>
      <c r="I117" s="300"/>
      <c r="J117" s="300"/>
      <c r="K117" s="300"/>
      <c r="L117" s="300"/>
      <c r="M117" s="300"/>
      <c r="N117" s="300"/>
      <c r="O117" s="300"/>
      <c r="P117" s="300"/>
      <c r="Q117" s="300"/>
      <c r="R117" s="300"/>
      <c r="S117" s="294"/>
      <c r="T117" s="294"/>
      <c r="U117" s="300"/>
      <c r="V117" s="300"/>
      <c r="W117" s="300"/>
      <c r="X117" s="300"/>
      <c r="Y117" s="300"/>
      <c r="Z117" s="300"/>
      <c r="AA117" s="300"/>
      <c r="AB117" s="300"/>
      <c r="AC117" s="300"/>
      <c r="AD117" s="300"/>
      <c r="AE117" s="300"/>
      <c r="AF117" s="300"/>
      <c r="AG117" s="294"/>
      <c r="AH117" s="294"/>
      <c r="AI117" s="300"/>
      <c r="AJ117" s="300"/>
      <c r="AK117" s="300"/>
      <c r="AL117" s="300"/>
      <c r="AM117" s="300"/>
      <c r="AN117" s="300"/>
      <c r="AO117" s="300"/>
      <c r="AP117" s="300"/>
      <c r="AQ117" s="300"/>
      <c r="AR117" s="300"/>
    </row>
    <row r="118" spans="1:44" ht="13.2" x14ac:dyDescent="0.25">
      <c r="A118" s="295">
        <v>3111</v>
      </c>
      <c r="B118" s="287" t="s">
        <v>23</v>
      </c>
      <c r="C118" s="296"/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  <c r="AJ118" s="296"/>
      <c r="AK118" s="296"/>
      <c r="AL118" s="296"/>
      <c r="AM118" s="296"/>
      <c r="AN118" s="296"/>
      <c r="AO118" s="296"/>
      <c r="AP118" s="296"/>
      <c r="AQ118" s="296"/>
      <c r="AR118" s="296"/>
    </row>
    <row r="119" spans="1:44" ht="26.4" x14ac:dyDescent="0.25">
      <c r="A119" s="295">
        <v>3132</v>
      </c>
      <c r="B119" s="287" t="s">
        <v>59</v>
      </c>
      <c r="C119" s="296"/>
      <c r="D119" s="296"/>
      <c r="E119" s="296"/>
      <c r="F119" s="296"/>
      <c r="G119" s="296"/>
      <c r="H119" s="296"/>
      <c r="I119" s="296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  <c r="X119" s="296"/>
      <c r="Y119" s="296"/>
      <c r="Z119" s="296"/>
      <c r="AA119" s="296"/>
      <c r="AB119" s="296"/>
      <c r="AC119" s="296"/>
      <c r="AD119" s="296"/>
      <c r="AE119" s="296"/>
      <c r="AF119" s="296"/>
      <c r="AG119" s="296"/>
      <c r="AH119" s="296"/>
      <c r="AI119" s="296"/>
      <c r="AJ119" s="296"/>
      <c r="AK119" s="296"/>
      <c r="AL119" s="296"/>
      <c r="AM119" s="296"/>
      <c r="AN119" s="296"/>
      <c r="AO119" s="296"/>
      <c r="AP119" s="296"/>
      <c r="AQ119" s="296"/>
      <c r="AR119" s="296"/>
    </row>
    <row r="120" spans="1:44" ht="26.4" x14ac:dyDescent="0.25">
      <c r="A120" s="295">
        <v>3133</v>
      </c>
      <c r="B120" s="287" t="s">
        <v>27</v>
      </c>
      <c r="C120" s="296"/>
      <c r="D120" s="296"/>
      <c r="E120" s="296"/>
      <c r="F120" s="296"/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  <c r="X120" s="296"/>
      <c r="Y120" s="296"/>
      <c r="Z120" s="296"/>
      <c r="AA120" s="296"/>
      <c r="AB120" s="296"/>
      <c r="AC120" s="296"/>
      <c r="AD120" s="296"/>
      <c r="AE120" s="296"/>
      <c r="AF120" s="296"/>
      <c r="AG120" s="296"/>
      <c r="AH120" s="296"/>
      <c r="AI120" s="296"/>
      <c r="AJ120" s="296"/>
      <c r="AK120" s="296"/>
      <c r="AL120" s="296"/>
      <c r="AM120" s="296"/>
      <c r="AN120" s="296"/>
      <c r="AO120" s="296"/>
      <c r="AP120" s="296"/>
      <c r="AQ120" s="296"/>
      <c r="AR120" s="296"/>
    </row>
    <row r="121" spans="1:44" ht="13.2" x14ac:dyDescent="0.25">
      <c r="A121" s="295">
        <v>3237</v>
      </c>
      <c r="B121" s="287" t="s">
        <v>44</v>
      </c>
      <c r="C121" s="296"/>
      <c r="D121" s="296"/>
      <c r="E121" s="296"/>
      <c r="F121" s="296"/>
      <c r="G121" s="296"/>
      <c r="H121" s="296"/>
      <c r="I121" s="296"/>
      <c r="J121" s="296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  <c r="AH121" s="296"/>
      <c r="AI121" s="296"/>
      <c r="AJ121" s="296"/>
      <c r="AK121" s="296"/>
      <c r="AL121" s="296"/>
      <c r="AM121" s="296"/>
      <c r="AN121" s="296"/>
      <c r="AO121" s="296"/>
      <c r="AP121" s="296"/>
      <c r="AQ121" s="296"/>
      <c r="AR121" s="296"/>
    </row>
    <row r="122" spans="1:44" s="269" customFormat="1" ht="13.2" x14ac:dyDescent="0.25">
      <c r="A122" s="301" t="s">
        <v>21</v>
      </c>
      <c r="B122" s="302" t="s">
        <v>62</v>
      </c>
      <c r="C122" s="303"/>
      <c r="D122" s="304"/>
      <c r="E122" s="304"/>
      <c r="F122" s="303"/>
      <c r="G122" s="303"/>
      <c r="H122" s="303"/>
      <c r="I122" s="303"/>
      <c r="J122" s="303"/>
      <c r="K122" s="303"/>
      <c r="L122" s="303"/>
      <c r="M122" s="303"/>
      <c r="N122" s="303"/>
      <c r="O122" s="303"/>
      <c r="P122" s="303"/>
      <c r="Q122" s="303"/>
      <c r="R122" s="303"/>
      <c r="S122" s="304"/>
      <c r="T122" s="304"/>
      <c r="U122" s="303"/>
      <c r="V122" s="303"/>
      <c r="W122" s="303"/>
      <c r="X122" s="303"/>
      <c r="Y122" s="303"/>
      <c r="Z122" s="303"/>
      <c r="AA122" s="303"/>
      <c r="AB122" s="303"/>
      <c r="AC122" s="303"/>
      <c r="AD122" s="303"/>
      <c r="AE122" s="303"/>
      <c r="AF122" s="303"/>
      <c r="AG122" s="304"/>
      <c r="AH122" s="304"/>
      <c r="AI122" s="303"/>
      <c r="AJ122" s="303"/>
      <c r="AK122" s="303"/>
      <c r="AL122" s="303"/>
      <c r="AM122" s="303"/>
      <c r="AN122" s="303"/>
      <c r="AO122" s="303"/>
      <c r="AP122" s="303"/>
      <c r="AQ122" s="303"/>
      <c r="AR122" s="303"/>
    </row>
    <row r="123" spans="1:44" s="269" customFormat="1" ht="13.2" x14ac:dyDescent="0.25">
      <c r="A123" s="295">
        <v>3111</v>
      </c>
      <c r="B123" s="287" t="s">
        <v>23</v>
      </c>
      <c r="C123" s="296"/>
      <c r="D123" s="296"/>
      <c r="E123" s="296"/>
      <c r="F123" s="296"/>
      <c r="G123" s="296"/>
      <c r="H123" s="296"/>
      <c r="I123" s="296"/>
      <c r="J123" s="296"/>
      <c r="K123" s="296"/>
      <c r="L123" s="296"/>
      <c r="M123" s="296"/>
      <c r="N123" s="296"/>
      <c r="O123" s="296"/>
      <c r="P123" s="296"/>
      <c r="Q123" s="296"/>
      <c r="R123" s="296"/>
      <c r="S123" s="296"/>
      <c r="T123" s="296"/>
      <c r="U123" s="296"/>
      <c r="V123" s="296"/>
      <c r="W123" s="296"/>
      <c r="X123" s="296"/>
      <c r="Y123" s="296"/>
      <c r="Z123" s="296"/>
      <c r="AA123" s="296"/>
      <c r="AB123" s="296"/>
      <c r="AC123" s="296"/>
      <c r="AD123" s="296"/>
      <c r="AE123" s="296"/>
      <c r="AF123" s="296"/>
      <c r="AG123" s="296"/>
      <c r="AH123" s="296"/>
      <c r="AI123" s="296"/>
      <c r="AJ123" s="296"/>
      <c r="AK123" s="296"/>
      <c r="AL123" s="296"/>
      <c r="AM123" s="296"/>
      <c r="AN123" s="296"/>
      <c r="AO123" s="296"/>
      <c r="AP123" s="296"/>
      <c r="AQ123" s="296"/>
      <c r="AR123" s="296"/>
    </row>
    <row r="124" spans="1:44" s="269" customFormat="1" ht="26.4" x14ac:dyDescent="0.25">
      <c r="A124" s="295">
        <v>3132</v>
      </c>
      <c r="B124" s="287" t="s">
        <v>59</v>
      </c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96"/>
      <c r="AC124" s="296"/>
      <c r="AD124" s="296"/>
      <c r="AE124" s="296"/>
      <c r="AF124" s="296"/>
      <c r="AG124" s="296"/>
      <c r="AH124" s="296"/>
      <c r="AI124" s="296"/>
      <c r="AJ124" s="296"/>
      <c r="AK124" s="296"/>
      <c r="AL124" s="296"/>
      <c r="AM124" s="296"/>
      <c r="AN124" s="296"/>
      <c r="AO124" s="296"/>
      <c r="AP124" s="296"/>
      <c r="AQ124" s="296"/>
      <c r="AR124" s="296"/>
    </row>
    <row r="125" spans="1:44" s="269" customFormat="1" ht="13.2" x14ac:dyDescent="0.25">
      <c r="A125" s="295">
        <v>3237</v>
      </c>
      <c r="B125" s="287" t="s">
        <v>44</v>
      </c>
      <c r="C125" s="296"/>
      <c r="D125" s="296"/>
      <c r="E125" s="296"/>
      <c r="F125" s="296"/>
      <c r="G125" s="296"/>
      <c r="H125" s="296"/>
      <c r="I125" s="296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/>
      <c r="T125" s="296"/>
      <c r="U125" s="296"/>
      <c r="V125" s="296"/>
      <c r="W125" s="296"/>
      <c r="X125" s="296"/>
      <c r="Y125" s="296"/>
      <c r="Z125" s="296"/>
      <c r="AA125" s="296"/>
      <c r="AB125" s="296"/>
      <c r="AC125" s="296"/>
      <c r="AD125" s="296"/>
      <c r="AE125" s="296"/>
      <c r="AF125" s="296"/>
      <c r="AG125" s="296"/>
      <c r="AH125" s="296"/>
      <c r="AI125" s="296"/>
      <c r="AJ125" s="296"/>
      <c r="AK125" s="296"/>
      <c r="AL125" s="296"/>
      <c r="AM125" s="296"/>
      <c r="AN125" s="296"/>
      <c r="AO125" s="296"/>
      <c r="AP125" s="296"/>
      <c r="AQ125" s="296"/>
      <c r="AR125" s="296"/>
    </row>
    <row r="126" spans="1:44" ht="13.2" x14ac:dyDescent="0.25">
      <c r="A126" s="292" t="s">
        <v>21</v>
      </c>
      <c r="B126" s="333" t="s">
        <v>415</v>
      </c>
      <c r="C126" s="294">
        <f>C128+C130+C134+C139+C143+C147</f>
        <v>925940</v>
      </c>
      <c r="D126" s="294">
        <f>D128+D130+D134+D139+D143+D147</f>
        <v>0</v>
      </c>
      <c r="E126" s="294"/>
      <c r="F126" s="294"/>
      <c r="G126" s="294"/>
      <c r="H126" s="294"/>
      <c r="I126" s="294">
        <f>I128+I130+I134+I139+I143+I147</f>
        <v>49200</v>
      </c>
      <c r="J126" s="294">
        <f>J128+J130+J134+J139+J143+J147</f>
        <v>0</v>
      </c>
      <c r="K126" s="294">
        <f>K128+K130+K134+K139+K143+K147</f>
        <v>0</v>
      </c>
      <c r="L126" s="294">
        <f>L128+L130+L134+L139+L143+L147</f>
        <v>0</v>
      </c>
      <c r="M126" s="294">
        <f>M128+M130+M134+M139+M143+M147</f>
        <v>876740</v>
      </c>
      <c r="N126" s="294"/>
      <c r="O126" s="294"/>
      <c r="P126" s="294"/>
      <c r="Q126" s="294"/>
      <c r="R126" s="294">
        <f>R128+R130+R134+R139+R143+R147</f>
        <v>1071381</v>
      </c>
      <c r="S126" s="294">
        <f>S128+S130+S134+S139+S143+S147</f>
        <v>0</v>
      </c>
      <c r="T126" s="294"/>
      <c r="U126" s="294"/>
      <c r="V126" s="294"/>
      <c r="W126" s="294"/>
      <c r="X126" s="294">
        <f>X128+X130+X134+X139+X143+X147</f>
        <v>52200</v>
      </c>
      <c r="Y126" s="294">
        <f>Y128+Y130+Y134+Y139+Y143+Y147</f>
        <v>0</v>
      </c>
      <c r="Z126" s="294">
        <f>Z128+Z130+Z134+Z139+Z143+Z147</f>
        <v>0</v>
      </c>
      <c r="AA126" s="294">
        <f>AA128+AA130+AA134+AA139+AA143+AA147</f>
        <v>1019181</v>
      </c>
      <c r="AB126" s="294">
        <f t="shared" ref="AB126:AF126" si="186">AB128+AB130+AB134+AB139+AB143+AB147</f>
        <v>0</v>
      </c>
      <c r="AC126" s="294">
        <f t="shared" si="186"/>
        <v>0</v>
      </c>
      <c r="AD126" s="294">
        <f t="shared" si="186"/>
        <v>0</v>
      </c>
      <c r="AE126" s="294">
        <f t="shared" si="186"/>
        <v>0</v>
      </c>
      <c r="AF126" s="294">
        <f t="shared" si="186"/>
        <v>0</v>
      </c>
      <c r="AG126" s="294">
        <f>AG128+AG130+AG134+AG139+AG143+AG147</f>
        <v>0</v>
      </c>
      <c r="AH126" s="294"/>
      <c r="AI126" s="294"/>
      <c r="AJ126" s="294"/>
      <c r="AK126" s="294"/>
      <c r="AL126" s="294">
        <f t="shared" ref="AL126:AN126" si="187">AL128+AL130+AL134+AL139+AL143+AL147</f>
        <v>0</v>
      </c>
      <c r="AM126" s="294">
        <f t="shared" si="187"/>
        <v>0</v>
      </c>
      <c r="AN126" s="294">
        <f t="shared" si="187"/>
        <v>0</v>
      </c>
      <c r="AO126" s="294"/>
      <c r="AP126" s="294"/>
      <c r="AQ126" s="294"/>
      <c r="AR126" s="294"/>
    </row>
    <row r="127" spans="1:44" ht="13.2" x14ac:dyDescent="0.25">
      <c r="A127" s="295">
        <v>3111</v>
      </c>
      <c r="B127" s="287" t="s">
        <v>23</v>
      </c>
      <c r="C127" s="296">
        <f>SUM(D127:Q127)</f>
        <v>688630</v>
      </c>
      <c r="D127" s="298"/>
      <c r="E127" s="298"/>
      <c r="F127" s="298"/>
      <c r="G127" s="298"/>
      <c r="H127" s="298"/>
      <c r="I127" s="335">
        <v>20000</v>
      </c>
      <c r="J127" s="335"/>
      <c r="K127" s="335"/>
      <c r="L127" s="391"/>
      <c r="M127" s="391">
        <v>668630</v>
      </c>
      <c r="N127" s="298"/>
      <c r="O127" s="298"/>
      <c r="P127" s="298"/>
      <c r="Q127" s="298"/>
      <c r="R127" s="296">
        <f>SUM(S127:AE127)</f>
        <v>792266</v>
      </c>
      <c r="S127" s="298"/>
      <c r="T127" s="298"/>
      <c r="U127" s="298"/>
      <c r="V127" s="298"/>
      <c r="W127" s="298"/>
      <c r="X127" s="335">
        <v>20000</v>
      </c>
      <c r="Y127" s="298"/>
      <c r="Z127" s="335"/>
      <c r="AA127" s="335">
        <v>772266</v>
      </c>
      <c r="AB127" s="298"/>
      <c r="AC127" s="298"/>
      <c r="AD127" s="298"/>
      <c r="AE127" s="298"/>
      <c r="AF127" s="296">
        <f>SUM(AG127:AR127)</f>
        <v>0</v>
      </c>
      <c r="AG127" s="298"/>
      <c r="AH127" s="298"/>
      <c r="AI127" s="298"/>
      <c r="AJ127" s="298"/>
      <c r="AK127" s="298"/>
      <c r="AL127" s="335"/>
      <c r="AM127" s="298"/>
      <c r="AN127" s="335"/>
      <c r="AO127" s="298"/>
      <c r="AP127" s="298"/>
      <c r="AQ127" s="298"/>
      <c r="AR127" s="298"/>
    </row>
    <row r="128" spans="1:44" ht="13.2" x14ac:dyDescent="0.25">
      <c r="A128" s="295">
        <v>311</v>
      </c>
      <c r="B128" s="287"/>
      <c r="C128" s="298">
        <f>SUM(C127)</f>
        <v>688630</v>
      </c>
      <c r="D128" s="298"/>
      <c r="E128" s="298"/>
      <c r="F128" s="298"/>
      <c r="G128" s="298"/>
      <c r="H128" s="298"/>
      <c r="I128" s="298">
        <f>SUM(I127)</f>
        <v>20000</v>
      </c>
      <c r="J128" s="298">
        <f>SUM(J127)</f>
        <v>0</v>
      </c>
      <c r="K128" s="298">
        <f>SUM(K127)</f>
        <v>0</v>
      </c>
      <c r="L128" s="298">
        <f>SUM(L127)</f>
        <v>0</v>
      </c>
      <c r="M128" s="298">
        <f>SUM(M127)</f>
        <v>668630</v>
      </c>
      <c r="N128" s="298"/>
      <c r="O128" s="298"/>
      <c r="P128" s="298"/>
      <c r="Q128" s="298"/>
      <c r="R128" s="298">
        <f>SUM(R127)</f>
        <v>792266</v>
      </c>
      <c r="S128" s="298"/>
      <c r="T128" s="298"/>
      <c r="U128" s="298"/>
      <c r="V128" s="298"/>
      <c r="W128" s="298"/>
      <c r="X128" s="298">
        <f>SUM(X127)</f>
        <v>20000</v>
      </c>
      <c r="Y128" s="298">
        <f>SUM(Y127)</f>
        <v>0</v>
      </c>
      <c r="Z128" s="298">
        <f>SUM(Z127)</f>
        <v>0</v>
      </c>
      <c r="AA128" s="298">
        <f>SUM(AA127)</f>
        <v>772266</v>
      </c>
      <c r="AB128" s="298"/>
      <c r="AC128" s="298"/>
      <c r="AD128" s="298"/>
      <c r="AE128" s="298"/>
      <c r="AF128" s="298">
        <f>SUM(AF127)</f>
        <v>0</v>
      </c>
      <c r="AG128" s="298"/>
      <c r="AH128" s="298"/>
      <c r="AI128" s="298"/>
      <c r="AJ128" s="298"/>
      <c r="AK128" s="298"/>
      <c r="AL128" s="298">
        <f>SUM(AL127)</f>
        <v>0</v>
      </c>
      <c r="AM128" s="298">
        <f>SUM(AM127)</f>
        <v>0</v>
      </c>
      <c r="AN128" s="298">
        <f>SUM(AN127)</f>
        <v>0</v>
      </c>
      <c r="AO128" s="298"/>
      <c r="AP128" s="298"/>
      <c r="AQ128" s="298"/>
      <c r="AR128" s="298"/>
    </row>
    <row r="129" spans="1:44" ht="13.2" x14ac:dyDescent="0.25">
      <c r="A129" s="295">
        <v>3121</v>
      </c>
      <c r="B129" s="287" t="s">
        <v>24</v>
      </c>
      <c r="C129" s="296">
        <f>SUM(D129:Q129)</f>
        <v>15000</v>
      </c>
      <c r="D129" s="298"/>
      <c r="E129" s="298"/>
      <c r="F129" s="298"/>
      <c r="G129" s="298"/>
      <c r="H129" s="298"/>
      <c r="I129" s="335">
        <v>3000</v>
      </c>
      <c r="J129" s="298"/>
      <c r="K129" s="298"/>
      <c r="L129" s="335"/>
      <c r="M129" s="335">
        <v>12000</v>
      </c>
      <c r="N129" s="298"/>
      <c r="O129" s="298"/>
      <c r="P129" s="298"/>
      <c r="Q129" s="298"/>
      <c r="R129" s="296">
        <f>SUM(S129:AE129)</f>
        <v>15000</v>
      </c>
      <c r="S129" s="298"/>
      <c r="T129" s="298"/>
      <c r="U129" s="298"/>
      <c r="V129" s="298"/>
      <c r="W129" s="298"/>
      <c r="X129" s="335">
        <v>3000</v>
      </c>
      <c r="Y129" s="298"/>
      <c r="Z129" s="335"/>
      <c r="AA129" s="335">
        <v>12000</v>
      </c>
      <c r="AB129" s="298"/>
      <c r="AC129" s="298"/>
      <c r="AD129" s="298"/>
      <c r="AE129" s="298"/>
      <c r="AF129" s="296">
        <f>SUM(AG129:AR129)</f>
        <v>0</v>
      </c>
      <c r="AG129" s="298"/>
      <c r="AH129" s="298"/>
      <c r="AI129" s="298"/>
      <c r="AJ129" s="298"/>
      <c r="AK129" s="298"/>
      <c r="AL129" s="335"/>
      <c r="AM129" s="298"/>
      <c r="AN129" s="335"/>
      <c r="AO129" s="298"/>
      <c r="AP129" s="298"/>
      <c r="AQ129" s="298"/>
      <c r="AR129" s="298"/>
    </row>
    <row r="130" spans="1:44" ht="13.2" x14ac:dyDescent="0.25">
      <c r="A130" s="295">
        <v>312</v>
      </c>
      <c r="B130" s="287"/>
      <c r="C130" s="334">
        <f>SUM(C129)</f>
        <v>15000</v>
      </c>
      <c r="D130" s="298"/>
      <c r="E130" s="298"/>
      <c r="F130" s="298"/>
      <c r="G130" s="298"/>
      <c r="H130" s="298"/>
      <c r="I130" s="334">
        <f>SUM(I129)</f>
        <v>3000</v>
      </c>
      <c r="J130" s="334">
        <f>SUM(J129)</f>
        <v>0</v>
      </c>
      <c r="K130" s="298"/>
      <c r="L130" s="334">
        <f>SUM(L129)</f>
        <v>0</v>
      </c>
      <c r="M130" s="334">
        <f>SUM(M129)</f>
        <v>12000</v>
      </c>
      <c r="N130" s="298"/>
      <c r="O130" s="298"/>
      <c r="P130" s="298"/>
      <c r="Q130" s="298"/>
      <c r="R130" s="334">
        <f>SUM(R129)</f>
        <v>15000</v>
      </c>
      <c r="S130" s="298"/>
      <c r="T130" s="298"/>
      <c r="U130" s="298"/>
      <c r="V130" s="298"/>
      <c r="W130" s="298"/>
      <c r="X130" s="334">
        <f>SUM(X129)</f>
        <v>3000</v>
      </c>
      <c r="Y130" s="298"/>
      <c r="Z130" s="298">
        <f>SUM(Z129)</f>
        <v>0</v>
      </c>
      <c r="AA130" s="298">
        <f>SUM(AA129)</f>
        <v>12000</v>
      </c>
      <c r="AB130" s="298"/>
      <c r="AC130" s="298"/>
      <c r="AD130" s="298"/>
      <c r="AE130" s="298"/>
      <c r="AF130" s="334">
        <f>SUM(AF129)</f>
        <v>0</v>
      </c>
      <c r="AG130" s="298"/>
      <c r="AH130" s="298"/>
      <c r="AI130" s="298"/>
      <c r="AJ130" s="298"/>
      <c r="AK130" s="298"/>
      <c r="AL130" s="334">
        <f>SUM(AL129)</f>
        <v>0</v>
      </c>
      <c r="AM130" s="298"/>
      <c r="AN130" s="298">
        <f>SUM(AN129)</f>
        <v>0</v>
      </c>
      <c r="AO130" s="298"/>
      <c r="AP130" s="298"/>
      <c r="AQ130" s="298"/>
      <c r="AR130" s="298"/>
    </row>
    <row r="131" spans="1:44" ht="26.4" x14ac:dyDescent="0.25">
      <c r="A131" s="295">
        <v>3131</v>
      </c>
      <c r="B131" s="287" t="s">
        <v>25</v>
      </c>
      <c r="C131" s="296">
        <f>SUM(D131:Q131)</f>
        <v>0</v>
      </c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6">
        <f t="shared" ref="R131:R133" si="188">SUM(S131:AE131)</f>
        <v>0</v>
      </c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8"/>
      <c r="AE131" s="298"/>
      <c r="AF131" s="296">
        <f>SUM(AG131:AR131)</f>
        <v>0</v>
      </c>
      <c r="AG131" s="298"/>
      <c r="AH131" s="298"/>
      <c r="AI131" s="298"/>
      <c r="AJ131" s="298"/>
      <c r="AK131" s="298"/>
      <c r="AL131" s="298"/>
      <c r="AM131" s="298"/>
      <c r="AN131" s="298"/>
      <c r="AO131" s="298"/>
      <c r="AP131" s="298"/>
      <c r="AQ131" s="298"/>
      <c r="AR131" s="298"/>
    </row>
    <row r="132" spans="1:44" ht="26.4" x14ac:dyDescent="0.25">
      <c r="A132" s="295">
        <v>3132</v>
      </c>
      <c r="B132" s="287" t="s">
        <v>26</v>
      </c>
      <c r="C132" s="387">
        <f>SUM(D132:Q132)</f>
        <v>57810</v>
      </c>
      <c r="D132" s="388"/>
      <c r="E132" s="388"/>
      <c r="F132" s="388"/>
      <c r="G132" s="388"/>
      <c r="H132" s="388"/>
      <c r="I132" s="391">
        <v>3200</v>
      </c>
      <c r="J132" s="388"/>
      <c r="K132" s="388"/>
      <c r="L132" s="391"/>
      <c r="M132" s="391">
        <v>54610</v>
      </c>
      <c r="N132" s="298"/>
      <c r="O132" s="298"/>
      <c r="P132" s="298"/>
      <c r="Q132" s="298"/>
      <c r="R132" s="296">
        <f t="shared" si="188"/>
        <v>74615</v>
      </c>
      <c r="S132" s="298"/>
      <c r="T132" s="298"/>
      <c r="U132" s="298"/>
      <c r="V132" s="298"/>
      <c r="W132" s="298"/>
      <c r="X132" s="391">
        <v>3200</v>
      </c>
      <c r="Y132" s="298"/>
      <c r="Z132" s="335"/>
      <c r="AA132" s="335">
        <v>71415</v>
      </c>
      <c r="AB132" s="298"/>
      <c r="AC132" s="298"/>
      <c r="AD132" s="298"/>
      <c r="AE132" s="298"/>
      <c r="AF132" s="296">
        <f>SUM(AG132:AR132)</f>
        <v>0</v>
      </c>
      <c r="AG132" s="298"/>
      <c r="AH132" s="298"/>
      <c r="AI132" s="298"/>
      <c r="AJ132" s="298"/>
      <c r="AK132" s="298"/>
      <c r="AL132" s="391"/>
      <c r="AM132" s="298"/>
      <c r="AN132" s="335"/>
      <c r="AO132" s="298"/>
      <c r="AP132" s="298"/>
      <c r="AQ132" s="298"/>
      <c r="AR132" s="298"/>
    </row>
    <row r="133" spans="1:44" s="306" customFormat="1" ht="26.4" x14ac:dyDescent="0.25">
      <c r="A133" s="295">
        <v>3133</v>
      </c>
      <c r="B133" s="287" t="s">
        <v>27</v>
      </c>
      <c r="C133" s="387">
        <f>SUM(D133:Q133)</f>
        <v>0</v>
      </c>
      <c r="D133" s="407"/>
      <c r="E133" s="407"/>
      <c r="F133" s="407"/>
      <c r="G133" s="407"/>
      <c r="H133" s="407"/>
      <c r="I133" s="408"/>
      <c r="J133" s="407"/>
      <c r="K133" s="407"/>
      <c r="L133" s="408"/>
      <c r="M133" s="408"/>
      <c r="N133" s="305"/>
      <c r="O133" s="305"/>
      <c r="P133" s="305"/>
      <c r="Q133" s="305"/>
      <c r="R133" s="296">
        <f t="shared" si="188"/>
        <v>0</v>
      </c>
      <c r="S133" s="305"/>
      <c r="T133" s="305"/>
      <c r="U133" s="305"/>
      <c r="V133" s="305"/>
      <c r="W133" s="305"/>
      <c r="X133" s="408"/>
      <c r="Y133" s="305"/>
      <c r="Z133" s="9"/>
      <c r="AA133" s="9"/>
      <c r="AB133" s="305"/>
      <c r="AC133" s="305"/>
      <c r="AD133" s="305"/>
      <c r="AE133" s="305"/>
      <c r="AF133" s="296">
        <f>SUM(AG133:AR133)</f>
        <v>0</v>
      </c>
      <c r="AG133" s="305"/>
      <c r="AH133" s="305"/>
      <c r="AI133" s="305"/>
      <c r="AJ133" s="305"/>
      <c r="AK133" s="305"/>
      <c r="AL133" s="408"/>
      <c r="AM133" s="305"/>
      <c r="AN133" s="9"/>
      <c r="AO133" s="305"/>
      <c r="AP133" s="305"/>
      <c r="AQ133" s="305"/>
      <c r="AR133" s="305"/>
    </row>
    <row r="134" spans="1:44" s="306" customFormat="1" ht="13.2" x14ac:dyDescent="0.25">
      <c r="A134" s="295">
        <v>313</v>
      </c>
      <c r="B134" s="287"/>
      <c r="C134" s="407">
        <f>SUM(C131:C133)</f>
        <v>57810</v>
      </c>
      <c r="D134" s="407"/>
      <c r="E134" s="407"/>
      <c r="F134" s="407"/>
      <c r="G134" s="407"/>
      <c r="H134" s="407"/>
      <c r="I134" s="407">
        <f>SUM(I131:I133)</f>
        <v>3200</v>
      </c>
      <c r="J134" s="407">
        <f>SUM(J131:J133)</f>
        <v>0</v>
      </c>
      <c r="K134" s="407">
        <f>SUM(K129:K133)</f>
        <v>0</v>
      </c>
      <c r="L134" s="407">
        <f>SUM(L131:L133)</f>
        <v>0</v>
      </c>
      <c r="M134" s="407">
        <f>SUM(M131:M133)</f>
        <v>54610</v>
      </c>
      <c r="N134" s="305"/>
      <c r="O134" s="305"/>
      <c r="P134" s="305"/>
      <c r="Q134" s="305"/>
      <c r="R134" s="305">
        <f>SUM(R131:R133)</f>
        <v>74615</v>
      </c>
      <c r="S134" s="305"/>
      <c r="T134" s="305"/>
      <c r="U134" s="305"/>
      <c r="V134" s="305"/>
      <c r="W134" s="305"/>
      <c r="X134" s="407">
        <f>SUM(X131:X133)</f>
        <v>3200</v>
      </c>
      <c r="Y134" s="305">
        <f>SUM(Y129:Y133)</f>
        <v>0</v>
      </c>
      <c r="Z134" s="305">
        <f>SUM(Z131:Z133)</f>
        <v>0</v>
      </c>
      <c r="AA134" s="305">
        <f>SUM(AA131:AA133)</f>
        <v>71415</v>
      </c>
      <c r="AB134" s="305"/>
      <c r="AC134" s="305"/>
      <c r="AD134" s="305"/>
      <c r="AE134" s="305"/>
      <c r="AF134" s="305">
        <f>SUM(AF131:AF133)</f>
        <v>0</v>
      </c>
      <c r="AG134" s="305"/>
      <c r="AH134" s="305"/>
      <c r="AI134" s="305"/>
      <c r="AJ134" s="305"/>
      <c r="AK134" s="305"/>
      <c r="AL134" s="407">
        <f>SUM(AL131:AL133)</f>
        <v>0</v>
      </c>
      <c r="AM134" s="305">
        <f>SUM(AM129:AM133)</f>
        <v>0</v>
      </c>
      <c r="AN134" s="305">
        <f>SUM(AN131:AN133)</f>
        <v>0</v>
      </c>
      <c r="AO134" s="305"/>
      <c r="AP134" s="305"/>
      <c r="AQ134" s="305"/>
      <c r="AR134" s="305"/>
    </row>
    <row r="135" spans="1:44" s="269" customFormat="1" ht="13.2" x14ac:dyDescent="0.25">
      <c r="A135" s="295">
        <v>3211</v>
      </c>
      <c r="B135" s="287" t="s">
        <v>28</v>
      </c>
      <c r="C135" s="387">
        <f>SUM(D135:Q135)</f>
        <v>27500</v>
      </c>
      <c r="D135" s="387"/>
      <c r="E135" s="387"/>
      <c r="F135" s="387"/>
      <c r="G135" s="387"/>
      <c r="H135" s="387"/>
      <c r="I135" s="387">
        <v>10000</v>
      </c>
      <c r="J135" s="387"/>
      <c r="K135" s="387"/>
      <c r="L135" s="387"/>
      <c r="M135" s="387">
        <v>17500</v>
      </c>
      <c r="N135" s="296"/>
      <c r="O135" s="296"/>
      <c r="P135" s="296"/>
      <c r="Q135" s="296"/>
      <c r="R135" s="296">
        <f t="shared" ref="R135:R138" si="189">SUM(S135:AE135)</f>
        <v>27500</v>
      </c>
      <c r="S135" s="296"/>
      <c r="T135" s="296"/>
      <c r="U135" s="296"/>
      <c r="V135" s="296"/>
      <c r="W135" s="296"/>
      <c r="X135" s="387">
        <v>10000</v>
      </c>
      <c r="Y135" s="296"/>
      <c r="Z135" s="296"/>
      <c r="AA135" s="296">
        <v>17500</v>
      </c>
      <c r="AB135" s="296"/>
      <c r="AC135" s="296"/>
      <c r="AD135" s="296"/>
      <c r="AE135" s="296"/>
      <c r="AF135" s="296">
        <f>SUM(AG135:AR135)</f>
        <v>0</v>
      </c>
      <c r="AG135" s="296"/>
      <c r="AH135" s="296"/>
      <c r="AI135" s="296"/>
      <c r="AJ135" s="296"/>
      <c r="AK135" s="296"/>
      <c r="AL135" s="387"/>
      <c r="AM135" s="296"/>
      <c r="AN135" s="296"/>
      <c r="AO135" s="296"/>
      <c r="AP135" s="296"/>
      <c r="AQ135" s="296"/>
      <c r="AR135" s="296"/>
    </row>
    <row r="136" spans="1:44" s="269" customFormat="1" ht="26.4" x14ac:dyDescent="0.25">
      <c r="A136" s="295">
        <v>3212</v>
      </c>
      <c r="B136" s="287" t="s">
        <v>29</v>
      </c>
      <c r="C136" s="387">
        <f>SUM(D136:Q136)</f>
        <v>10000</v>
      </c>
      <c r="D136" s="387"/>
      <c r="E136" s="387"/>
      <c r="F136" s="387"/>
      <c r="G136" s="387"/>
      <c r="H136" s="387"/>
      <c r="I136" s="387">
        <v>2000</v>
      </c>
      <c r="J136" s="387"/>
      <c r="K136" s="387"/>
      <c r="L136" s="387"/>
      <c r="M136" s="387">
        <v>8000</v>
      </c>
      <c r="N136" s="296"/>
      <c r="O136" s="296"/>
      <c r="P136" s="296"/>
      <c r="Q136" s="296"/>
      <c r="R136" s="296">
        <f t="shared" si="189"/>
        <v>15000</v>
      </c>
      <c r="S136" s="296"/>
      <c r="T136" s="296"/>
      <c r="U136" s="296"/>
      <c r="V136" s="296"/>
      <c r="W136" s="296"/>
      <c r="X136" s="387">
        <v>5000</v>
      </c>
      <c r="Y136" s="296"/>
      <c r="Z136" s="296"/>
      <c r="AA136" s="296">
        <v>10000</v>
      </c>
      <c r="AB136" s="296"/>
      <c r="AC136" s="296"/>
      <c r="AD136" s="296"/>
      <c r="AE136" s="296"/>
      <c r="AF136" s="296">
        <f>SUM(AG136:AR136)</f>
        <v>0</v>
      </c>
      <c r="AG136" s="296"/>
      <c r="AH136" s="296"/>
      <c r="AI136" s="296"/>
      <c r="AJ136" s="296"/>
      <c r="AK136" s="296"/>
      <c r="AL136" s="387"/>
      <c r="AM136" s="296"/>
      <c r="AN136" s="296"/>
      <c r="AO136" s="296"/>
      <c r="AP136" s="296"/>
      <c r="AQ136" s="296"/>
      <c r="AR136" s="296"/>
    </row>
    <row r="137" spans="1:44" ht="13.2" x14ac:dyDescent="0.25">
      <c r="A137" s="295">
        <v>3213</v>
      </c>
      <c r="B137" s="287" t="s">
        <v>30</v>
      </c>
      <c r="C137" s="387">
        <f>SUM(D137:Q137)</f>
        <v>39400</v>
      </c>
      <c r="D137" s="387"/>
      <c r="E137" s="387"/>
      <c r="F137" s="387"/>
      <c r="G137" s="387"/>
      <c r="H137" s="387"/>
      <c r="I137" s="387"/>
      <c r="J137" s="387"/>
      <c r="K137" s="387"/>
      <c r="L137" s="387"/>
      <c r="M137" s="387">
        <v>39400</v>
      </c>
      <c r="N137" s="296"/>
      <c r="O137" s="296"/>
      <c r="P137" s="296"/>
      <c r="Q137" s="296"/>
      <c r="R137" s="296">
        <f t="shared" si="189"/>
        <v>59400</v>
      </c>
      <c r="S137" s="296"/>
      <c r="T137" s="296"/>
      <c r="U137" s="296"/>
      <c r="V137" s="296"/>
      <c r="W137" s="296"/>
      <c r="X137" s="387"/>
      <c r="Y137" s="296"/>
      <c r="Z137" s="296"/>
      <c r="AA137" s="296">
        <v>59400</v>
      </c>
      <c r="AB137" s="296"/>
      <c r="AC137" s="296"/>
      <c r="AD137" s="296"/>
      <c r="AE137" s="296"/>
      <c r="AF137" s="296">
        <f>SUM(AG137:AR137)</f>
        <v>0</v>
      </c>
      <c r="AG137" s="296"/>
      <c r="AH137" s="296"/>
      <c r="AI137" s="296"/>
      <c r="AJ137" s="296"/>
      <c r="AK137" s="296"/>
      <c r="AL137" s="387"/>
      <c r="AM137" s="296"/>
      <c r="AN137" s="296"/>
      <c r="AO137" s="296"/>
      <c r="AP137" s="296"/>
      <c r="AQ137" s="296"/>
      <c r="AR137" s="296"/>
    </row>
    <row r="138" spans="1:44" ht="26.4" x14ac:dyDescent="0.25">
      <c r="A138" s="385">
        <v>3214</v>
      </c>
      <c r="B138" s="390" t="s">
        <v>31</v>
      </c>
      <c r="C138" s="387">
        <f>SUM(D138:Q138)</f>
        <v>1000</v>
      </c>
      <c r="D138" s="387"/>
      <c r="E138" s="387"/>
      <c r="F138" s="387"/>
      <c r="G138" s="387"/>
      <c r="H138" s="387"/>
      <c r="I138" s="387">
        <v>1000</v>
      </c>
      <c r="J138" s="387"/>
      <c r="K138" s="387"/>
      <c r="L138" s="387"/>
      <c r="M138" s="387"/>
      <c r="N138" s="296"/>
      <c r="O138" s="296"/>
      <c r="P138" s="296"/>
      <c r="Q138" s="296"/>
      <c r="R138" s="296">
        <f t="shared" si="189"/>
        <v>1000</v>
      </c>
      <c r="S138" s="296"/>
      <c r="T138" s="296"/>
      <c r="U138" s="296"/>
      <c r="V138" s="296"/>
      <c r="W138" s="296"/>
      <c r="X138" s="387">
        <v>1000</v>
      </c>
      <c r="Y138" s="296"/>
      <c r="Z138" s="296"/>
      <c r="AA138" s="296"/>
      <c r="AB138" s="296"/>
      <c r="AC138" s="296"/>
      <c r="AD138" s="296"/>
      <c r="AE138" s="296"/>
      <c r="AF138" s="296">
        <f>SUM(AG138:AR138)</f>
        <v>0</v>
      </c>
      <c r="AG138" s="296"/>
      <c r="AH138" s="296"/>
      <c r="AI138" s="296"/>
      <c r="AJ138" s="296"/>
      <c r="AK138" s="296"/>
      <c r="AL138" s="387"/>
      <c r="AM138" s="296"/>
      <c r="AN138" s="296"/>
      <c r="AO138" s="296"/>
      <c r="AP138" s="296"/>
      <c r="AQ138" s="296"/>
      <c r="AR138" s="296"/>
    </row>
    <row r="139" spans="1:44" ht="13.2" x14ac:dyDescent="0.25">
      <c r="A139" s="295">
        <v>321</v>
      </c>
      <c r="B139" s="287"/>
      <c r="C139" s="399">
        <f>SUM(C135:C138)</f>
        <v>77900</v>
      </c>
      <c r="D139" s="387"/>
      <c r="E139" s="387"/>
      <c r="F139" s="387"/>
      <c r="G139" s="387"/>
      <c r="H139" s="387"/>
      <c r="I139" s="399">
        <f>SUM(I135:I138)</f>
        <v>13000</v>
      </c>
      <c r="J139" s="399">
        <f>SUM(J135:J138)</f>
        <v>0</v>
      </c>
      <c r="K139" s="387">
        <f>SUM(K131:K138)</f>
        <v>0</v>
      </c>
      <c r="L139" s="399">
        <f>SUM(L135:L138)</f>
        <v>0</v>
      </c>
      <c r="M139" s="399">
        <f>SUM(M135:M138)</f>
        <v>64900</v>
      </c>
      <c r="N139" s="296"/>
      <c r="O139" s="296"/>
      <c r="P139" s="296"/>
      <c r="Q139" s="296"/>
      <c r="R139" s="334">
        <f>SUM(R135:R138)</f>
        <v>102900</v>
      </c>
      <c r="S139" s="296"/>
      <c r="T139" s="296"/>
      <c r="U139" s="296"/>
      <c r="V139" s="296"/>
      <c r="W139" s="296"/>
      <c r="X139" s="334">
        <f>SUM(X135:X138)</f>
        <v>16000</v>
      </c>
      <c r="Y139" s="296">
        <f>SUM(Y131:Y138)</f>
        <v>0</v>
      </c>
      <c r="Z139" s="334">
        <f>SUM(Z135:Z138)</f>
        <v>0</v>
      </c>
      <c r="AA139" s="334">
        <f>SUM(AA135:AA138)</f>
        <v>86900</v>
      </c>
      <c r="AB139" s="296"/>
      <c r="AC139" s="296"/>
      <c r="AD139" s="296"/>
      <c r="AE139" s="296"/>
      <c r="AF139" s="334">
        <f>SUM(AF135:AF138)</f>
        <v>0</v>
      </c>
      <c r="AG139" s="296"/>
      <c r="AH139" s="296"/>
      <c r="AI139" s="296"/>
      <c r="AJ139" s="296"/>
      <c r="AK139" s="296"/>
      <c r="AL139" s="334">
        <f>SUM(AL135:AL138)</f>
        <v>0</v>
      </c>
      <c r="AM139" s="296">
        <f>SUM(AM131:AM138)</f>
        <v>0</v>
      </c>
      <c r="AN139" s="334">
        <f>SUM(AN135:AN138)</f>
        <v>0</v>
      </c>
      <c r="AO139" s="296"/>
      <c r="AP139" s="296"/>
      <c r="AQ139" s="296"/>
      <c r="AR139" s="296"/>
    </row>
    <row r="140" spans="1:44" ht="26.4" x14ac:dyDescent="0.25">
      <c r="A140" s="295">
        <v>3221</v>
      </c>
      <c r="B140" s="287" t="s">
        <v>32</v>
      </c>
      <c r="C140" s="387">
        <f>SUM(D140:Q140)</f>
        <v>6000</v>
      </c>
      <c r="D140" s="387"/>
      <c r="E140" s="387"/>
      <c r="F140" s="387"/>
      <c r="G140" s="387"/>
      <c r="H140" s="387"/>
      <c r="I140" s="387"/>
      <c r="J140" s="387"/>
      <c r="K140" s="387"/>
      <c r="L140" s="387"/>
      <c r="M140" s="387">
        <v>6000</v>
      </c>
      <c r="N140" s="296"/>
      <c r="O140" s="296"/>
      <c r="P140" s="296"/>
      <c r="Q140" s="296"/>
      <c r="R140" s="296">
        <f t="shared" ref="R140:R142" si="190">SUM(S140:AE140)</f>
        <v>6000</v>
      </c>
      <c r="S140" s="296"/>
      <c r="T140" s="296"/>
      <c r="U140" s="296"/>
      <c r="V140" s="296"/>
      <c r="W140" s="296"/>
      <c r="X140" s="296"/>
      <c r="Y140" s="296"/>
      <c r="Z140" s="296"/>
      <c r="AA140" s="296">
        <v>6000</v>
      </c>
      <c r="AB140" s="296"/>
      <c r="AC140" s="296"/>
      <c r="AD140" s="296"/>
      <c r="AE140" s="296"/>
      <c r="AF140" s="296">
        <f>SUM(AG140:AR140)</f>
        <v>0</v>
      </c>
      <c r="AG140" s="296"/>
      <c r="AH140" s="296"/>
      <c r="AI140" s="296"/>
      <c r="AJ140" s="296"/>
      <c r="AK140" s="296"/>
      <c r="AL140" s="296"/>
      <c r="AM140" s="296"/>
      <c r="AN140" s="296"/>
      <c r="AO140" s="296"/>
      <c r="AP140" s="296"/>
      <c r="AQ140" s="296"/>
      <c r="AR140" s="296"/>
    </row>
    <row r="141" spans="1:44" ht="13.2" x14ac:dyDescent="0.25">
      <c r="A141" s="295">
        <v>3223</v>
      </c>
      <c r="B141" s="287" t="s">
        <v>34</v>
      </c>
      <c r="C141" s="387">
        <f>SUM(D141:Q141)</f>
        <v>4000</v>
      </c>
      <c r="D141" s="387"/>
      <c r="E141" s="387"/>
      <c r="F141" s="387"/>
      <c r="G141" s="387"/>
      <c r="H141" s="387"/>
      <c r="I141" s="387"/>
      <c r="J141" s="387"/>
      <c r="K141" s="387"/>
      <c r="L141" s="387"/>
      <c r="M141" s="387">
        <v>4000</v>
      </c>
      <c r="N141" s="296"/>
      <c r="O141" s="296"/>
      <c r="P141" s="296"/>
      <c r="Q141" s="296"/>
      <c r="R141" s="296">
        <f t="shared" si="190"/>
        <v>4000</v>
      </c>
      <c r="S141" s="296"/>
      <c r="T141" s="296"/>
      <c r="U141" s="296"/>
      <c r="V141" s="296"/>
      <c r="W141" s="296"/>
      <c r="X141" s="296"/>
      <c r="Y141" s="296"/>
      <c r="Z141" s="296"/>
      <c r="AA141" s="296">
        <v>4000</v>
      </c>
      <c r="AB141" s="296"/>
      <c r="AC141" s="296"/>
      <c r="AD141" s="296"/>
      <c r="AE141" s="296"/>
      <c r="AF141" s="296">
        <f>SUM(AG141:AR141)</f>
        <v>0</v>
      </c>
      <c r="AG141" s="296"/>
      <c r="AH141" s="296"/>
      <c r="AI141" s="296"/>
      <c r="AJ141" s="296"/>
      <c r="AK141" s="296"/>
      <c r="AL141" s="296"/>
      <c r="AM141" s="296"/>
      <c r="AN141" s="296"/>
      <c r="AO141" s="296"/>
      <c r="AP141" s="296"/>
      <c r="AQ141" s="296"/>
      <c r="AR141" s="296"/>
    </row>
    <row r="142" spans="1:44" ht="26.4" x14ac:dyDescent="0.25">
      <c r="A142" s="385">
        <v>3227</v>
      </c>
      <c r="B142" s="386" t="s">
        <v>435</v>
      </c>
      <c r="C142" s="387">
        <f>SUM(D142:Q142)</f>
        <v>0</v>
      </c>
      <c r="D142" s="387"/>
      <c r="E142" s="387"/>
      <c r="F142" s="387"/>
      <c r="G142" s="387"/>
      <c r="H142" s="387"/>
      <c r="I142" s="387">
        <v>0</v>
      </c>
      <c r="J142" s="387"/>
      <c r="K142" s="387"/>
      <c r="L142" s="387"/>
      <c r="M142" s="387"/>
      <c r="N142" s="296"/>
      <c r="O142" s="296"/>
      <c r="P142" s="296"/>
      <c r="Q142" s="296"/>
      <c r="R142" s="296">
        <f t="shared" si="190"/>
        <v>0</v>
      </c>
      <c r="S142" s="296"/>
      <c r="T142" s="296"/>
      <c r="U142" s="296"/>
      <c r="V142" s="296"/>
      <c r="W142" s="296"/>
      <c r="X142" s="296"/>
      <c r="Y142" s="296"/>
      <c r="Z142" s="296"/>
      <c r="AA142" s="296"/>
      <c r="AB142" s="296"/>
      <c r="AC142" s="296"/>
      <c r="AD142" s="296"/>
      <c r="AE142" s="296"/>
      <c r="AF142" s="296">
        <f>SUM(AG142:AR142)</f>
        <v>0</v>
      </c>
      <c r="AG142" s="296"/>
      <c r="AH142" s="296"/>
      <c r="AI142" s="296"/>
      <c r="AJ142" s="296"/>
      <c r="AK142" s="296"/>
      <c r="AL142" s="296"/>
      <c r="AM142" s="296"/>
      <c r="AN142" s="296"/>
      <c r="AO142" s="296"/>
      <c r="AP142" s="296"/>
      <c r="AQ142" s="296"/>
      <c r="AR142" s="296"/>
    </row>
    <row r="143" spans="1:44" ht="13.2" x14ac:dyDescent="0.25">
      <c r="A143" s="295">
        <v>322</v>
      </c>
      <c r="B143" s="287"/>
      <c r="C143" s="399">
        <f>SUM(C140:C142)</f>
        <v>10000</v>
      </c>
      <c r="D143" s="387"/>
      <c r="E143" s="387"/>
      <c r="F143" s="387"/>
      <c r="G143" s="387"/>
      <c r="H143" s="387"/>
      <c r="I143" s="399">
        <f>SUM(I140:I142)</f>
        <v>0</v>
      </c>
      <c r="J143" s="387"/>
      <c r="K143" s="387"/>
      <c r="L143" s="399">
        <f>SUM(L140:L142)</f>
        <v>0</v>
      </c>
      <c r="M143" s="399">
        <f>SUM(M140:M142)</f>
        <v>10000</v>
      </c>
      <c r="N143" s="296"/>
      <c r="O143" s="296"/>
      <c r="P143" s="296"/>
      <c r="Q143" s="296"/>
      <c r="R143" s="334">
        <f>SUM(R140:R142)</f>
        <v>10000</v>
      </c>
      <c r="S143" s="296"/>
      <c r="T143" s="296"/>
      <c r="U143" s="296"/>
      <c r="V143" s="296"/>
      <c r="W143" s="296"/>
      <c r="X143" s="334">
        <f>SUM(X140:X142)</f>
        <v>0</v>
      </c>
      <c r="Y143" s="296"/>
      <c r="Z143" s="334">
        <f>SUM(Z140:Z142)</f>
        <v>0</v>
      </c>
      <c r="AA143" s="334">
        <f>SUM(AA140:AA142)</f>
        <v>10000</v>
      </c>
      <c r="AB143" s="296"/>
      <c r="AC143" s="296"/>
      <c r="AD143" s="296"/>
      <c r="AE143" s="296"/>
      <c r="AF143" s="334">
        <f>SUM(AF140:AF142)</f>
        <v>0</v>
      </c>
      <c r="AG143" s="296"/>
      <c r="AH143" s="296"/>
      <c r="AI143" s="296"/>
      <c r="AJ143" s="296"/>
      <c r="AK143" s="296"/>
      <c r="AL143" s="334">
        <f>SUM(AL140:AL142)</f>
        <v>0</v>
      </c>
      <c r="AM143" s="296"/>
      <c r="AN143" s="334">
        <f>SUM(AN140:AN142)</f>
        <v>0</v>
      </c>
      <c r="AO143" s="296"/>
      <c r="AP143" s="296"/>
      <c r="AQ143" s="296"/>
      <c r="AR143" s="296"/>
    </row>
    <row r="144" spans="1:44" ht="13.2" x14ac:dyDescent="0.25">
      <c r="A144" s="295">
        <v>3231</v>
      </c>
      <c r="B144" s="287" t="s">
        <v>38</v>
      </c>
      <c r="C144" s="387">
        <f>SUM(D144:Q144)</f>
        <v>3600</v>
      </c>
      <c r="D144" s="387"/>
      <c r="E144" s="387"/>
      <c r="F144" s="387"/>
      <c r="G144" s="387"/>
      <c r="H144" s="387"/>
      <c r="I144" s="387"/>
      <c r="J144" s="387"/>
      <c r="K144" s="387"/>
      <c r="L144" s="387"/>
      <c r="M144" s="387">
        <v>3600</v>
      </c>
      <c r="N144" s="296"/>
      <c r="O144" s="296"/>
      <c r="P144" s="296"/>
      <c r="Q144" s="296"/>
      <c r="R144" s="296">
        <f t="shared" ref="R144:R146" si="191">SUM(S144:AE144)</f>
        <v>3600</v>
      </c>
      <c r="S144" s="296"/>
      <c r="T144" s="296"/>
      <c r="U144" s="296"/>
      <c r="V144" s="296"/>
      <c r="W144" s="296"/>
      <c r="X144" s="296"/>
      <c r="Y144" s="296"/>
      <c r="Z144" s="296"/>
      <c r="AA144" s="296">
        <v>3600</v>
      </c>
      <c r="AB144" s="296"/>
      <c r="AC144" s="296"/>
      <c r="AD144" s="296"/>
      <c r="AE144" s="296"/>
      <c r="AF144" s="296">
        <f>SUM(AG144:AR144)</f>
        <v>0</v>
      </c>
      <c r="AG144" s="296"/>
      <c r="AH144" s="296"/>
      <c r="AI144" s="296"/>
      <c r="AJ144" s="296"/>
      <c r="AK144" s="296"/>
      <c r="AL144" s="296"/>
      <c r="AM144" s="296"/>
      <c r="AN144" s="296"/>
      <c r="AO144" s="296"/>
      <c r="AP144" s="296"/>
      <c r="AQ144" s="296"/>
      <c r="AR144" s="296"/>
    </row>
    <row r="145" spans="1:44" ht="13.2" x14ac:dyDescent="0.25">
      <c r="A145" s="295">
        <v>3233</v>
      </c>
      <c r="B145" s="287" t="s">
        <v>40</v>
      </c>
      <c r="C145" s="296">
        <f>SUM(D145:Q145)</f>
        <v>3000</v>
      </c>
      <c r="D145" s="296"/>
      <c r="E145" s="296"/>
      <c r="F145" s="296"/>
      <c r="G145" s="296"/>
      <c r="H145" s="296"/>
      <c r="I145" s="296"/>
      <c r="J145" s="296"/>
      <c r="K145" s="296"/>
      <c r="L145" s="296"/>
      <c r="M145" s="296">
        <v>3000</v>
      </c>
      <c r="N145" s="296"/>
      <c r="O145" s="296"/>
      <c r="P145" s="296"/>
      <c r="Q145" s="296"/>
      <c r="R145" s="296">
        <f t="shared" si="191"/>
        <v>3000</v>
      </c>
      <c r="S145" s="296"/>
      <c r="T145" s="296"/>
      <c r="U145" s="296"/>
      <c r="V145" s="296"/>
      <c r="W145" s="296"/>
      <c r="X145" s="296"/>
      <c r="Y145" s="296"/>
      <c r="Z145" s="296"/>
      <c r="AA145" s="296">
        <v>3000</v>
      </c>
      <c r="AB145" s="296"/>
      <c r="AC145" s="296"/>
      <c r="AD145" s="296"/>
      <c r="AE145" s="296"/>
      <c r="AF145" s="296">
        <f>SUM(AG145:AR145)</f>
        <v>0</v>
      </c>
      <c r="AG145" s="296"/>
      <c r="AH145" s="296"/>
      <c r="AI145" s="296"/>
      <c r="AJ145" s="296"/>
      <c r="AK145" s="296"/>
      <c r="AL145" s="296"/>
      <c r="AM145" s="296"/>
      <c r="AN145" s="296"/>
      <c r="AO145" s="296"/>
      <c r="AP145" s="296"/>
      <c r="AQ145" s="296"/>
      <c r="AR145" s="296"/>
    </row>
    <row r="146" spans="1:44" ht="13.2" x14ac:dyDescent="0.25">
      <c r="A146" s="295">
        <v>3237</v>
      </c>
      <c r="B146" s="287" t="s">
        <v>44</v>
      </c>
      <c r="C146" s="296">
        <f>SUM(D146:Q146)</f>
        <v>70000</v>
      </c>
      <c r="D146" s="296"/>
      <c r="E146" s="296"/>
      <c r="F146" s="296"/>
      <c r="G146" s="296"/>
      <c r="H146" s="296"/>
      <c r="I146" s="296">
        <v>10000</v>
      </c>
      <c r="J146" s="296"/>
      <c r="K146" s="296"/>
      <c r="L146" s="387"/>
      <c r="M146" s="387">
        <v>60000</v>
      </c>
      <c r="N146" s="296"/>
      <c r="O146" s="296"/>
      <c r="P146" s="296"/>
      <c r="Q146" s="296"/>
      <c r="R146" s="296">
        <f t="shared" si="191"/>
        <v>70000</v>
      </c>
      <c r="S146" s="296"/>
      <c r="T146" s="296"/>
      <c r="U146" s="296"/>
      <c r="V146" s="296"/>
      <c r="W146" s="296"/>
      <c r="X146" s="296">
        <v>10000</v>
      </c>
      <c r="Y146" s="296"/>
      <c r="Z146" s="296"/>
      <c r="AA146" s="296">
        <v>60000</v>
      </c>
      <c r="AB146" s="296"/>
      <c r="AC146" s="296"/>
      <c r="AD146" s="296"/>
      <c r="AE146" s="296"/>
      <c r="AF146" s="296">
        <f>SUM(AG146:AR146)</f>
        <v>0</v>
      </c>
      <c r="AG146" s="296"/>
      <c r="AH146" s="296"/>
      <c r="AI146" s="296"/>
      <c r="AJ146" s="296"/>
      <c r="AK146" s="296"/>
      <c r="AL146" s="296"/>
      <c r="AM146" s="296"/>
      <c r="AN146" s="296"/>
      <c r="AO146" s="296"/>
      <c r="AP146" s="296"/>
      <c r="AQ146" s="296"/>
      <c r="AR146" s="296"/>
    </row>
    <row r="147" spans="1:44" ht="13.2" x14ac:dyDescent="0.25">
      <c r="A147" s="295">
        <v>323</v>
      </c>
      <c r="B147" s="287"/>
      <c r="C147" s="334">
        <f>SUM(C144:C146)</f>
        <v>76600</v>
      </c>
      <c r="D147" s="296"/>
      <c r="E147" s="296"/>
      <c r="F147" s="296"/>
      <c r="G147" s="296"/>
      <c r="H147" s="296"/>
      <c r="I147" s="334">
        <f>SUM(I144:I146)</f>
        <v>10000</v>
      </c>
      <c r="J147" s="296"/>
      <c r="K147" s="334">
        <f>SUM(K132:K134)</f>
        <v>0</v>
      </c>
      <c r="L147" s="334">
        <f>SUM(L144:L146)</f>
        <v>0</v>
      </c>
      <c r="M147" s="334">
        <f>SUM(M144:M146)</f>
        <v>66600</v>
      </c>
      <c r="N147" s="296"/>
      <c r="O147" s="296"/>
      <c r="P147" s="296"/>
      <c r="Q147" s="296"/>
      <c r="R147" s="334">
        <f>SUM(R144:R146)</f>
        <v>76600</v>
      </c>
      <c r="S147" s="296"/>
      <c r="T147" s="296"/>
      <c r="U147" s="296"/>
      <c r="V147" s="296"/>
      <c r="W147" s="296"/>
      <c r="X147" s="334">
        <f>SUM(X144:X146)</f>
        <v>10000</v>
      </c>
      <c r="Y147" s="334">
        <f t="shared" ref="Y147:Z147" si="192">SUM(Y144:Y146)</f>
        <v>0</v>
      </c>
      <c r="Z147" s="334">
        <f t="shared" si="192"/>
        <v>0</v>
      </c>
      <c r="AA147" s="334">
        <f t="shared" ref="AA147" si="193">SUM(AA144:AA146)</f>
        <v>66600</v>
      </c>
      <c r="AB147" s="296"/>
      <c r="AC147" s="296"/>
      <c r="AD147" s="296"/>
      <c r="AE147" s="296"/>
      <c r="AF147" s="334">
        <f t="shared" ref="AF147" si="194">SUM(AF144:AF146)</f>
        <v>0</v>
      </c>
      <c r="AG147" s="296"/>
      <c r="AH147" s="296"/>
      <c r="AI147" s="296"/>
      <c r="AJ147" s="296"/>
      <c r="AK147" s="296"/>
      <c r="AL147" s="334">
        <f>SUM(AL144:AL146)</f>
        <v>0</v>
      </c>
      <c r="AM147" s="334">
        <f>SUM(AM144:AM146)</f>
        <v>0</v>
      </c>
      <c r="AN147" s="334">
        <f>SUM(AN144:AN146)</f>
        <v>0</v>
      </c>
      <c r="AO147" s="296"/>
      <c r="AP147" s="296"/>
      <c r="AQ147" s="296"/>
      <c r="AR147" s="296"/>
    </row>
    <row r="148" spans="1:44" ht="36" x14ac:dyDescent="0.25">
      <c r="A148" s="292" t="s">
        <v>21</v>
      </c>
      <c r="B148" s="470" t="s">
        <v>467</v>
      </c>
      <c r="C148" s="294">
        <f>C150+C152+C155+C177+C180+C182</f>
        <v>0</v>
      </c>
      <c r="D148" s="294">
        <f>D150+D152+D155+D177+D180+D182</f>
        <v>0</v>
      </c>
      <c r="E148" s="294"/>
      <c r="F148" s="294">
        <f>F150+F152+F182</f>
        <v>0</v>
      </c>
      <c r="G148" s="294">
        <f>G150+G152+G182</f>
        <v>0</v>
      </c>
      <c r="H148" s="294">
        <f>H150+H152+H182</f>
        <v>0</v>
      </c>
      <c r="I148" s="294">
        <f>I150+I152+I155+I177+I180+I182</f>
        <v>0</v>
      </c>
      <c r="J148" s="294">
        <f>J150+J152+J155+J177+J182</f>
        <v>0</v>
      </c>
      <c r="K148" s="294">
        <f t="shared" ref="K148:P148" si="195">K150+K152+K182</f>
        <v>0</v>
      </c>
      <c r="L148" s="294">
        <f t="shared" si="195"/>
        <v>0</v>
      </c>
      <c r="M148" s="294">
        <f t="shared" si="195"/>
        <v>0</v>
      </c>
      <c r="N148" s="294">
        <f t="shared" si="195"/>
        <v>0</v>
      </c>
      <c r="O148" s="294">
        <f t="shared" si="195"/>
        <v>0</v>
      </c>
      <c r="P148" s="294">
        <f t="shared" si="195"/>
        <v>0</v>
      </c>
      <c r="Q148" s="294">
        <f>Q150+Q152+Q155+Q177+Q182</f>
        <v>0</v>
      </c>
      <c r="R148" s="294">
        <f>R150+R152+R155+R177+R182</f>
        <v>0</v>
      </c>
      <c r="S148" s="294">
        <f>S150+S152+S155+S177+S182</f>
        <v>0</v>
      </c>
      <c r="T148" s="294"/>
      <c r="U148" s="294">
        <f>U150+U152+U182</f>
        <v>0</v>
      </c>
      <c r="V148" s="294">
        <f>V150+V152+V182</f>
        <v>0</v>
      </c>
      <c r="W148" s="294">
        <f>W150+W152+W182</f>
        <v>0</v>
      </c>
      <c r="X148" s="294">
        <f>X150+X152+X155+X177+X182</f>
        <v>0</v>
      </c>
      <c r="Y148" s="294">
        <f t="shared" ref="Y148:AD148" si="196">Y150+Y152+Y182</f>
        <v>0</v>
      </c>
      <c r="Z148" s="294">
        <f t="shared" si="196"/>
        <v>0</v>
      </c>
      <c r="AA148" s="294">
        <f t="shared" si="196"/>
        <v>0</v>
      </c>
      <c r="AB148" s="294">
        <f t="shared" si="196"/>
        <v>0</v>
      </c>
      <c r="AC148" s="294">
        <f t="shared" si="196"/>
        <v>0</v>
      </c>
      <c r="AD148" s="294">
        <f t="shared" si="196"/>
        <v>0</v>
      </c>
      <c r="AE148" s="294">
        <f>AE150+AE152+AE155+AE177+AE182</f>
        <v>0</v>
      </c>
      <c r="AF148" s="294">
        <f>AF150+AF152+AF155+AF177+AF180+AF182</f>
        <v>0</v>
      </c>
      <c r="AG148" s="294">
        <f>AG150+AG152+AG155+AG177+AG180+AG182</f>
        <v>0</v>
      </c>
      <c r="AH148" s="294"/>
      <c r="AI148" s="294">
        <f>AI150+AI152+AI182</f>
        <v>0</v>
      </c>
      <c r="AJ148" s="294">
        <f>AJ150+AJ152+AJ182</f>
        <v>0</v>
      </c>
      <c r="AK148" s="294">
        <f>AK150+AK152+AK182</f>
        <v>0</v>
      </c>
      <c r="AL148" s="294">
        <f>AL150+AL152+AL155+AL177+AL182</f>
        <v>0</v>
      </c>
      <c r="AM148" s="294">
        <f>AM150+AM152+AM182</f>
        <v>0</v>
      </c>
      <c r="AN148" s="294">
        <f>AN150+AN152+AN182</f>
        <v>0</v>
      </c>
      <c r="AO148" s="294">
        <f>AO150+AO152+AO182</f>
        <v>0</v>
      </c>
      <c r="AP148" s="294">
        <f>AP150+AP152+AP182</f>
        <v>0</v>
      </c>
      <c r="AQ148" s="294">
        <f>AQ150+AQ152+AQ182</f>
        <v>0</v>
      </c>
      <c r="AR148" s="294">
        <f>AR150+AR152+AR155+AR177+AR182</f>
        <v>0</v>
      </c>
    </row>
    <row r="149" spans="1:44" ht="13.2" x14ac:dyDescent="0.25">
      <c r="A149" s="295">
        <v>3111</v>
      </c>
      <c r="B149" s="287" t="s">
        <v>23</v>
      </c>
      <c r="C149" s="387">
        <f>SUM(D149:Q149)</f>
        <v>0</v>
      </c>
      <c r="D149" s="296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>
        <f>SUM(S149:AE149)</f>
        <v>0</v>
      </c>
      <c r="S149" s="296"/>
      <c r="T149" s="296"/>
      <c r="U149" s="296"/>
      <c r="V149" s="296"/>
      <c r="W149" s="296"/>
      <c r="X149" s="296"/>
      <c r="Y149" s="296"/>
      <c r="Z149" s="296"/>
      <c r="AA149" s="296"/>
      <c r="AB149" s="296"/>
      <c r="AC149" s="296"/>
      <c r="AD149" s="296"/>
      <c r="AE149" s="296"/>
      <c r="AF149" s="296">
        <f>SUM(AG149:AR149)</f>
        <v>0</v>
      </c>
      <c r="AG149" s="296"/>
      <c r="AH149" s="296"/>
      <c r="AI149" s="296"/>
      <c r="AJ149" s="296"/>
      <c r="AK149" s="296"/>
      <c r="AL149" s="296"/>
      <c r="AM149" s="296"/>
      <c r="AN149" s="296"/>
      <c r="AO149" s="296"/>
      <c r="AP149" s="296"/>
      <c r="AQ149" s="296"/>
      <c r="AR149" s="296"/>
    </row>
    <row r="150" spans="1:44" ht="13.2" x14ac:dyDescent="0.25">
      <c r="A150" s="286">
        <v>311</v>
      </c>
      <c r="B150" s="297"/>
      <c r="C150" s="298">
        <f>SUM(C149)</f>
        <v>0</v>
      </c>
      <c r="D150" s="298">
        <f t="shared" ref="D150" si="197">SUM(D149)</f>
        <v>0</v>
      </c>
      <c r="E150" s="298"/>
      <c r="F150" s="298">
        <f t="shared" ref="F150:Q150" si="198">SUM(F149)</f>
        <v>0</v>
      </c>
      <c r="G150" s="298">
        <f t="shared" si="198"/>
        <v>0</v>
      </c>
      <c r="H150" s="298">
        <f t="shared" si="198"/>
        <v>0</v>
      </c>
      <c r="I150" s="298">
        <f t="shared" si="198"/>
        <v>0</v>
      </c>
      <c r="J150" s="298">
        <f t="shared" si="198"/>
        <v>0</v>
      </c>
      <c r="K150" s="298">
        <f t="shared" si="198"/>
        <v>0</v>
      </c>
      <c r="L150" s="298">
        <f t="shared" si="198"/>
        <v>0</v>
      </c>
      <c r="M150" s="298">
        <f t="shared" ref="M150" si="199">SUM(M149)</f>
        <v>0</v>
      </c>
      <c r="N150" s="298">
        <f t="shared" si="198"/>
        <v>0</v>
      </c>
      <c r="O150" s="298">
        <f t="shared" si="198"/>
        <v>0</v>
      </c>
      <c r="P150" s="298">
        <f t="shared" si="198"/>
        <v>0</v>
      </c>
      <c r="Q150" s="298">
        <f t="shared" si="198"/>
        <v>0</v>
      </c>
      <c r="R150" s="298">
        <f>SUM(R149)</f>
        <v>0</v>
      </c>
      <c r="S150" s="298">
        <f t="shared" ref="S150" si="200">SUM(S149)</f>
        <v>0</v>
      </c>
      <c r="T150" s="298"/>
      <c r="U150" s="298">
        <f t="shared" ref="U150:AE150" si="201">SUM(U149)</f>
        <v>0</v>
      </c>
      <c r="V150" s="298">
        <f t="shared" si="201"/>
        <v>0</v>
      </c>
      <c r="W150" s="298">
        <f t="shared" si="201"/>
        <v>0</v>
      </c>
      <c r="X150" s="298">
        <f t="shared" si="201"/>
        <v>0</v>
      </c>
      <c r="Y150" s="298">
        <f t="shared" si="201"/>
        <v>0</v>
      </c>
      <c r="Z150" s="298">
        <f t="shared" si="201"/>
        <v>0</v>
      </c>
      <c r="AA150" s="298">
        <f t="shared" ref="AA150" si="202">SUM(AA149)</f>
        <v>0</v>
      </c>
      <c r="AB150" s="298">
        <f t="shared" si="201"/>
        <v>0</v>
      </c>
      <c r="AC150" s="298">
        <f t="shared" si="201"/>
        <v>0</v>
      </c>
      <c r="AD150" s="298">
        <f t="shared" si="201"/>
        <v>0</v>
      </c>
      <c r="AE150" s="298">
        <f t="shared" si="201"/>
        <v>0</v>
      </c>
      <c r="AF150" s="298">
        <f>SUM(AF149)</f>
        <v>0</v>
      </c>
      <c r="AG150" s="298">
        <f t="shared" ref="AG150" si="203">SUM(AG149)</f>
        <v>0</v>
      </c>
      <c r="AH150" s="298"/>
      <c r="AI150" s="298">
        <f t="shared" ref="AI150:AR150" si="204">SUM(AI149)</f>
        <v>0</v>
      </c>
      <c r="AJ150" s="298">
        <f t="shared" si="204"/>
        <v>0</v>
      </c>
      <c r="AK150" s="298">
        <f t="shared" si="204"/>
        <v>0</v>
      </c>
      <c r="AL150" s="298">
        <f t="shared" si="204"/>
        <v>0</v>
      </c>
      <c r="AM150" s="298">
        <f t="shared" si="204"/>
        <v>0</v>
      </c>
      <c r="AN150" s="298">
        <f t="shared" si="204"/>
        <v>0</v>
      </c>
      <c r="AO150" s="298">
        <f t="shared" si="204"/>
        <v>0</v>
      </c>
      <c r="AP150" s="298">
        <f t="shared" si="204"/>
        <v>0</v>
      </c>
      <c r="AQ150" s="298">
        <f t="shared" si="204"/>
        <v>0</v>
      </c>
      <c r="AR150" s="298">
        <f t="shared" si="204"/>
        <v>0</v>
      </c>
    </row>
    <row r="151" spans="1:44" ht="13.2" x14ac:dyDescent="0.25">
      <c r="A151" s="295">
        <v>3121</v>
      </c>
      <c r="B151" s="287" t="s">
        <v>24</v>
      </c>
      <c r="C151" s="296">
        <f>SUM(D151:Q151)</f>
        <v>0</v>
      </c>
      <c r="D151" s="296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>
        <f>SUM(S151:AE151)</f>
        <v>0</v>
      </c>
      <c r="S151" s="296"/>
      <c r="T151" s="296"/>
      <c r="U151" s="296"/>
      <c r="V151" s="296"/>
      <c r="W151" s="296"/>
      <c r="X151" s="296"/>
      <c r="Y151" s="296"/>
      <c r="Z151" s="296"/>
      <c r="AA151" s="296"/>
      <c r="AB151" s="296"/>
      <c r="AC151" s="296"/>
      <c r="AD151" s="296"/>
      <c r="AE151" s="296"/>
      <c r="AF151" s="296">
        <f>SUM(AG151:AR151)</f>
        <v>0</v>
      </c>
      <c r="AG151" s="296"/>
      <c r="AH151" s="296"/>
      <c r="AI151" s="296"/>
      <c r="AJ151" s="296"/>
      <c r="AK151" s="296"/>
      <c r="AL151" s="296"/>
      <c r="AM151" s="296"/>
      <c r="AN151" s="296"/>
      <c r="AO151" s="296"/>
      <c r="AP151" s="296"/>
      <c r="AQ151" s="296"/>
      <c r="AR151" s="296"/>
    </row>
    <row r="152" spans="1:44" ht="13.2" x14ac:dyDescent="0.25">
      <c r="A152" s="286">
        <v>312</v>
      </c>
      <c r="B152" s="297"/>
      <c r="C152" s="298">
        <f>SUM(C151)</f>
        <v>0</v>
      </c>
      <c r="D152" s="298">
        <f t="shared" ref="D152" si="205">SUM(D151)</f>
        <v>0</v>
      </c>
      <c r="E152" s="298"/>
      <c r="F152" s="298">
        <f t="shared" ref="F152:Q152" si="206">SUM(F151)</f>
        <v>0</v>
      </c>
      <c r="G152" s="298">
        <f t="shared" si="206"/>
        <v>0</v>
      </c>
      <c r="H152" s="298">
        <f t="shared" si="206"/>
        <v>0</v>
      </c>
      <c r="I152" s="298">
        <f t="shared" si="206"/>
        <v>0</v>
      </c>
      <c r="J152" s="298">
        <f t="shared" si="206"/>
        <v>0</v>
      </c>
      <c r="K152" s="298">
        <f t="shared" si="206"/>
        <v>0</v>
      </c>
      <c r="L152" s="298">
        <f t="shared" si="206"/>
        <v>0</v>
      </c>
      <c r="M152" s="298">
        <f t="shared" ref="M152" si="207">SUM(M151)</f>
        <v>0</v>
      </c>
      <c r="N152" s="298">
        <f t="shared" si="206"/>
        <v>0</v>
      </c>
      <c r="O152" s="298">
        <f t="shared" si="206"/>
        <v>0</v>
      </c>
      <c r="P152" s="298">
        <f t="shared" si="206"/>
        <v>0</v>
      </c>
      <c r="Q152" s="298">
        <f t="shared" si="206"/>
        <v>0</v>
      </c>
      <c r="R152" s="298">
        <f>SUM(R151)</f>
        <v>0</v>
      </c>
      <c r="S152" s="298">
        <f t="shared" ref="S152" si="208">SUM(S151)</f>
        <v>0</v>
      </c>
      <c r="T152" s="298"/>
      <c r="U152" s="298">
        <f t="shared" ref="U152:AE152" si="209">SUM(U151)</f>
        <v>0</v>
      </c>
      <c r="V152" s="298">
        <f t="shared" si="209"/>
        <v>0</v>
      </c>
      <c r="W152" s="298">
        <f t="shared" si="209"/>
        <v>0</v>
      </c>
      <c r="X152" s="298">
        <f t="shared" si="209"/>
        <v>0</v>
      </c>
      <c r="Y152" s="298">
        <f t="shared" si="209"/>
        <v>0</v>
      </c>
      <c r="Z152" s="298">
        <f t="shared" si="209"/>
        <v>0</v>
      </c>
      <c r="AA152" s="298">
        <f t="shared" ref="AA152" si="210">SUM(AA151)</f>
        <v>0</v>
      </c>
      <c r="AB152" s="298">
        <f t="shared" si="209"/>
        <v>0</v>
      </c>
      <c r="AC152" s="298">
        <f t="shared" si="209"/>
        <v>0</v>
      </c>
      <c r="AD152" s="298">
        <f t="shared" si="209"/>
        <v>0</v>
      </c>
      <c r="AE152" s="298">
        <f t="shared" si="209"/>
        <v>0</v>
      </c>
      <c r="AF152" s="298">
        <f>SUM(AF151)</f>
        <v>0</v>
      </c>
      <c r="AG152" s="298">
        <f t="shared" ref="AG152" si="211">SUM(AG151)</f>
        <v>0</v>
      </c>
      <c r="AH152" s="298"/>
      <c r="AI152" s="298">
        <f t="shared" ref="AI152:AR152" si="212">SUM(AI151)</f>
        <v>0</v>
      </c>
      <c r="AJ152" s="298">
        <f t="shared" si="212"/>
        <v>0</v>
      </c>
      <c r="AK152" s="298">
        <f t="shared" si="212"/>
        <v>0</v>
      </c>
      <c r="AL152" s="298">
        <f t="shared" si="212"/>
        <v>0</v>
      </c>
      <c r="AM152" s="298">
        <f t="shared" si="212"/>
        <v>0</v>
      </c>
      <c r="AN152" s="298">
        <f t="shared" si="212"/>
        <v>0</v>
      </c>
      <c r="AO152" s="298">
        <f t="shared" si="212"/>
        <v>0</v>
      </c>
      <c r="AP152" s="298">
        <f t="shared" si="212"/>
        <v>0</v>
      </c>
      <c r="AQ152" s="298">
        <f t="shared" si="212"/>
        <v>0</v>
      </c>
      <c r="AR152" s="298">
        <f t="shared" si="212"/>
        <v>0</v>
      </c>
    </row>
    <row r="153" spans="1:44" ht="26.4" x14ac:dyDescent="0.25">
      <c r="A153" s="295">
        <v>3131</v>
      </c>
      <c r="B153" s="287" t="s">
        <v>25</v>
      </c>
      <c r="C153" s="296">
        <f>SUM(D153:Q153)</f>
        <v>0</v>
      </c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>
        <f>SUM(S153:AE153)</f>
        <v>0</v>
      </c>
      <c r="S153" s="296"/>
      <c r="T153" s="296"/>
      <c r="U153" s="296"/>
      <c r="V153" s="296"/>
      <c r="W153" s="296"/>
      <c r="X153" s="296"/>
      <c r="Y153" s="296"/>
      <c r="Z153" s="296"/>
      <c r="AA153" s="296"/>
      <c r="AB153" s="296"/>
      <c r="AC153" s="296"/>
      <c r="AD153" s="296"/>
      <c r="AE153" s="296"/>
      <c r="AF153" s="296">
        <f t="shared" ref="AF153:AF154" si="213">SUM(AG153:AR153)</f>
        <v>0</v>
      </c>
      <c r="AG153" s="296"/>
      <c r="AH153" s="296"/>
      <c r="AI153" s="296"/>
      <c r="AJ153" s="296"/>
      <c r="AK153" s="296"/>
      <c r="AL153" s="296"/>
      <c r="AM153" s="296"/>
      <c r="AN153" s="296"/>
      <c r="AO153" s="296"/>
      <c r="AP153" s="296"/>
      <c r="AQ153" s="296"/>
      <c r="AR153" s="296"/>
    </row>
    <row r="154" spans="1:44" ht="26.4" x14ac:dyDescent="0.25">
      <c r="A154" s="295">
        <v>3132</v>
      </c>
      <c r="B154" s="287" t="s">
        <v>26</v>
      </c>
      <c r="C154" s="296">
        <f>SUM(D154:Q154)</f>
        <v>0</v>
      </c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>
        <f>SUM(S154:AE154)</f>
        <v>0</v>
      </c>
      <c r="S154" s="296"/>
      <c r="T154" s="296"/>
      <c r="U154" s="296"/>
      <c r="V154" s="296"/>
      <c r="W154" s="296"/>
      <c r="X154" s="296"/>
      <c r="Y154" s="296"/>
      <c r="Z154" s="296"/>
      <c r="AA154" s="296"/>
      <c r="AB154" s="296"/>
      <c r="AC154" s="296"/>
      <c r="AD154" s="296"/>
      <c r="AE154" s="296"/>
      <c r="AF154" s="296">
        <f t="shared" si="213"/>
        <v>0</v>
      </c>
      <c r="AG154" s="296"/>
      <c r="AH154" s="296"/>
      <c r="AI154" s="296"/>
      <c r="AJ154" s="296"/>
      <c r="AK154" s="296"/>
      <c r="AL154" s="296"/>
      <c r="AM154" s="296"/>
      <c r="AN154" s="296"/>
      <c r="AO154" s="296"/>
      <c r="AP154" s="296"/>
      <c r="AQ154" s="296"/>
      <c r="AR154" s="296"/>
    </row>
    <row r="155" spans="1:44" ht="13.2" x14ac:dyDescent="0.25">
      <c r="A155" s="286">
        <v>313</v>
      </c>
      <c r="B155" s="297"/>
      <c r="C155" s="298">
        <f>SUM(D155:Q155)</f>
        <v>0</v>
      </c>
      <c r="D155" s="298">
        <f>SUM(D154:D154)</f>
        <v>0</v>
      </c>
      <c r="E155" s="298"/>
      <c r="F155" s="298">
        <f>SUM(F152:F154)</f>
        <v>0</v>
      </c>
      <c r="G155" s="298">
        <f>SUM(G152:G154)</f>
        <v>0</v>
      </c>
      <c r="H155" s="298">
        <f>SUM(H152:H154)</f>
        <v>0</v>
      </c>
      <c r="I155" s="298">
        <f>SUM(I153:I154)</f>
        <v>0</v>
      </c>
      <c r="J155" s="298">
        <f>SUM(J153:J154)</f>
        <v>0</v>
      </c>
      <c r="K155" s="298">
        <f t="shared" ref="K155:P155" si="214">SUM(K152:K154)</f>
        <v>0</v>
      </c>
      <c r="L155" s="298">
        <f t="shared" si="214"/>
        <v>0</v>
      </c>
      <c r="M155" s="298">
        <f t="shared" si="214"/>
        <v>0</v>
      </c>
      <c r="N155" s="298">
        <f t="shared" si="214"/>
        <v>0</v>
      </c>
      <c r="O155" s="298">
        <f t="shared" si="214"/>
        <v>0</v>
      </c>
      <c r="P155" s="298">
        <f t="shared" si="214"/>
        <v>0</v>
      </c>
      <c r="Q155" s="298">
        <f>SUM(Q153:Q154)</f>
        <v>0</v>
      </c>
      <c r="R155" s="298">
        <f>SUM(S155:AE155)</f>
        <v>0</v>
      </c>
      <c r="S155" s="298">
        <f>SUM(S154:S154)</f>
        <v>0</v>
      </c>
      <c r="T155" s="298"/>
      <c r="U155" s="298">
        <f>SUM(U152:U154)</f>
        <v>0</v>
      </c>
      <c r="V155" s="298">
        <f>SUM(V152:V154)</f>
        <v>0</v>
      </c>
      <c r="W155" s="298">
        <f>SUM(W152:W154)</f>
        <v>0</v>
      </c>
      <c r="X155" s="298">
        <f>SUM(X153:X154)</f>
        <v>0</v>
      </c>
      <c r="Y155" s="298">
        <f t="shared" ref="Y155:AD155" si="215">SUM(Y152:Y154)</f>
        <v>0</v>
      </c>
      <c r="Z155" s="298">
        <f t="shared" si="215"/>
        <v>0</v>
      </c>
      <c r="AA155" s="298">
        <f t="shared" si="215"/>
        <v>0</v>
      </c>
      <c r="AB155" s="298">
        <f t="shared" si="215"/>
        <v>0</v>
      </c>
      <c r="AC155" s="298">
        <f t="shared" si="215"/>
        <v>0</v>
      </c>
      <c r="AD155" s="298">
        <f t="shared" si="215"/>
        <v>0</v>
      </c>
      <c r="AE155" s="298">
        <f>SUM(AE153:AE154)</f>
        <v>0</v>
      </c>
      <c r="AF155" s="298">
        <f>SUM(AG155:AR155)</f>
        <v>0</v>
      </c>
      <c r="AG155" s="298">
        <f>SUM(AG154:AG154)</f>
        <v>0</v>
      </c>
      <c r="AH155" s="298"/>
      <c r="AI155" s="298">
        <f>SUM(AI152:AI154)</f>
        <v>0</v>
      </c>
      <c r="AJ155" s="298">
        <f>SUM(AJ152:AJ154)</f>
        <v>0</v>
      </c>
      <c r="AK155" s="298">
        <f>SUM(AK152:AK154)</f>
        <v>0</v>
      </c>
      <c r="AL155" s="298">
        <f>SUM(AL153:AL154)</f>
        <v>0</v>
      </c>
      <c r="AM155" s="298">
        <f>SUM(AM152:AM154)</f>
        <v>0</v>
      </c>
      <c r="AN155" s="298">
        <f>SUM(AN152:AN154)</f>
        <v>0</v>
      </c>
      <c r="AO155" s="298">
        <f>SUM(AO152:AO154)</f>
        <v>0</v>
      </c>
      <c r="AP155" s="298">
        <f>SUM(AP152:AP154)</f>
        <v>0</v>
      </c>
      <c r="AQ155" s="298">
        <f>SUM(AQ152:AQ154)</f>
        <v>0</v>
      </c>
      <c r="AR155" s="298">
        <f>SUM(AR153:AR154)</f>
        <v>0</v>
      </c>
    </row>
    <row r="156" spans="1:44" ht="13.2" x14ac:dyDescent="0.25">
      <c r="A156" s="286"/>
      <c r="B156" s="297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298"/>
      <c r="AD156" s="298"/>
      <c r="AE156" s="298"/>
      <c r="AF156" s="298"/>
      <c r="AG156" s="298"/>
      <c r="AH156" s="298"/>
      <c r="AI156" s="298"/>
      <c r="AJ156" s="298"/>
      <c r="AK156" s="298"/>
      <c r="AL156" s="298"/>
      <c r="AM156" s="298"/>
      <c r="AN156" s="298"/>
      <c r="AO156" s="298"/>
      <c r="AP156" s="298"/>
      <c r="AQ156" s="298"/>
      <c r="AR156" s="298"/>
    </row>
    <row r="157" spans="1:44" ht="13.2" x14ac:dyDescent="0.25">
      <c r="A157" s="415" t="s">
        <v>21</v>
      </c>
      <c r="B157" s="293" t="s">
        <v>68</v>
      </c>
      <c r="C157" s="294">
        <f>C160+C162+C165+C167+C171+C174</f>
        <v>1008543</v>
      </c>
      <c r="D157" s="294">
        <f t="shared" ref="D157" si="216">D160+D162+D165+D167+D171+D174</f>
        <v>100000</v>
      </c>
      <c r="E157" s="294"/>
      <c r="F157" s="294">
        <f t="shared" ref="F157:O157" si="217">F160+F162+F165+F167+F171+F174</f>
        <v>0</v>
      </c>
      <c r="G157" s="294">
        <f t="shared" si="217"/>
        <v>300000</v>
      </c>
      <c r="H157" s="294">
        <f t="shared" si="217"/>
        <v>0</v>
      </c>
      <c r="I157" s="294">
        <f t="shared" si="217"/>
        <v>191000</v>
      </c>
      <c r="J157" s="294">
        <f t="shared" si="217"/>
        <v>0</v>
      </c>
      <c r="K157" s="294">
        <f t="shared" si="217"/>
        <v>257543</v>
      </c>
      <c r="L157" s="294">
        <f t="shared" si="217"/>
        <v>160000</v>
      </c>
      <c r="M157" s="294">
        <f t="shared" si="217"/>
        <v>0</v>
      </c>
      <c r="N157" s="294">
        <f t="shared" si="217"/>
        <v>0</v>
      </c>
      <c r="O157" s="294">
        <f t="shared" si="217"/>
        <v>0</v>
      </c>
      <c r="P157" s="294">
        <f t="shared" ref="P157" si="218">P160+P165+P167+P171+P174</f>
        <v>0</v>
      </c>
      <c r="Q157" s="294">
        <f t="shared" ref="Q157" si="219">Q160+Q162+Q165+Q167+Q171+Q174</f>
        <v>0</v>
      </c>
      <c r="R157" s="294">
        <f>R160+R162+R165+R167+R171+R174</f>
        <v>1008543</v>
      </c>
      <c r="S157" s="294">
        <f t="shared" ref="S157" si="220">S160+S162+S165+S167+S171+S174</f>
        <v>100000</v>
      </c>
      <c r="T157" s="294"/>
      <c r="U157" s="294">
        <f t="shared" ref="U157:W157" si="221">U160+U162+U165+U167+U171+U174</f>
        <v>0</v>
      </c>
      <c r="V157" s="294">
        <f t="shared" si="221"/>
        <v>300000</v>
      </c>
      <c r="W157" s="294">
        <f t="shared" si="221"/>
        <v>0</v>
      </c>
      <c r="X157" s="294">
        <f>X160+X162+X165+X167+X171+X174</f>
        <v>191000</v>
      </c>
      <c r="Y157" s="294">
        <f>Y160+Y162+Y165+Y167+Y171+Y174</f>
        <v>257543</v>
      </c>
      <c r="Z157" s="294">
        <f>Z160+Z162+Z165+Z167+Z171+Z174</f>
        <v>160000</v>
      </c>
      <c r="AA157" s="294">
        <f>AA160+AA162+AA165+AA167+AA171+AA174</f>
        <v>0</v>
      </c>
      <c r="AB157" s="294">
        <f t="shared" ref="AB157:AC157" si="222">AB160+AB162+AB165+AB167+AB171+AB174</f>
        <v>0</v>
      </c>
      <c r="AC157" s="294">
        <f t="shared" si="222"/>
        <v>0</v>
      </c>
      <c r="AD157" s="294">
        <f t="shared" ref="AD157" si="223">AD160+AD165+AD167+AD171+AD174</f>
        <v>0</v>
      </c>
      <c r="AE157" s="294">
        <f t="shared" ref="AE157" si="224">AE160+AE162+AE165+AE167+AE171+AE174</f>
        <v>0</v>
      </c>
      <c r="AF157" s="294">
        <f>AF160+AF162+AF165+AF167+AF171+AF174</f>
        <v>1008543</v>
      </c>
      <c r="AG157" s="294">
        <f t="shared" ref="AG157" si="225">AG160+AG162+AG165+AG167+AG171+AG174</f>
        <v>100000</v>
      </c>
      <c r="AH157" s="294"/>
      <c r="AI157" s="294">
        <f t="shared" ref="AI157:AP157" si="226">AI160+AI162+AI165+AI167+AI171+AI174</f>
        <v>0</v>
      </c>
      <c r="AJ157" s="294">
        <f t="shared" si="226"/>
        <v>300000</v>
      </c>
      <c r="AK157" s="294">
        <f t="shared" si="226"/>
        <v>0</v>
      </c>
      <c r="AL157" s="294">
        <f t="shared" si="226"/>
        <v>191000</v>
      </c>
      <c r="AM157" s="294">
        <f t="shared" si="226"/>
        <v>257543</v>
      </c>
      <c r="AN157" s="294">
        <f t="shared" si="226"/>
        <v>160000</v>
      </c>
      <c r="AO157" s="294">
        <f t="shared" si="226"/>
        <v>0</v>
      </c>
      <c r="AP157" s="294">
        <f t="shared" si="226"/>
        <v>0</v>
      </c>
      <c r="AQ157" s="294">
        <f t="shared" ref="AQ157" si="227">AQ160+AQ165+AQ167+AQ171+AQ174</f>
        <v>0</v>
      </c>
      <c r="AR157" s="294">
        <f t="shared" ref="AR157" si="228">AR160+AR162+AR165+AR167+AR171+AR174</f>
        <v>0</v>
      </c>
    </row>
    <row r="158" spans="1:44" ht="13.2" x14ac:dyDescent="0.25">
      <c r="A158" s="295">
        <v>3111</v>
      </c>
      <c r="B158" s="287" t="s">
        <v>23</v>
      </c>
      <c r="C158" s="296">
        <f>SUM(D158:Q158)</f>
        <v>615200</v>
      </c>
      <c r="D158" s="296">
        <v>55000</v>
      </c>
      <c r="E158" s="296"/>
      <c r="F158" s="296"/>
      <c r="G158" s="296">
        <v>250000</v>
      </c>
      <c r="H158" s="296"/>
      <c r="I158" s="335">
        <v>3000</v>
      </c>
      <c r="J158" s="296"/>
      <c r="K158" s="387">
        <v>225200</v>
      </c>
      <c r="L158" s="296">
        <v>82000</v>
      </c>
      <c r="M158" s="296"/>
      <c r="N158" s="296"/>
      <c r="O158" s="296"/>
      <c r="P158" s="296"/>
      <c r="Q158" s="296">
        <f>SUM(N158:O158)</f>
        <v>0</v>
      </c>
      <c r="R158" s="296">
        <f>SUM(S158:AE158)</f>
        <v>615200</v>
      </c>
      <c r="S158" s="296">
        <v>55000</v>
      </c>
      <c r="T158" s="296"/>
      <c r="U158" s="296"/>
      <c r="V158" s="296">
        <v>250000</v>
      </c>
      <c r="W158" s="296"/>
      <c r="X158" s="296">
        <v>3000</v>
      </c>
      <c r="Y158" s="387">
        <v>225200</v>
      </c>
      <c r="Z158" s="296">
        <v>82000</v>
      </c>
      <c r="AA158" s="296"/>
      <c r="AB158" s="296"/>
      <c r="AC158" s="296"/>
      <c r="AD158" s="296"/>
      <c r="AE158" s="296"/>
      <c r="AF158" s="296">
        <f>SUM(AG158:AR158)</f>
        <v>615200</v>
      </c>
      <c r="AG158" s="296">
        <v>55000</v>
      </c>
      <c r="AH158" s="296"/>
      <c r="AI158" s="296"/>
      <c r="AJ158" s="296">
        <v>250000</v>
      </c>
      <c r="AK158" s="296"/>
      <c r="AL158" s="296">
        <v>3000</v>
      </c>
      <c r="AM158" s="387">
        <v>225200</v>
      </c>
      <c r="AN158" s="296">
        <v>82000</v>
      </c>
      <c r="AO158" s="296"/>
      <c r="AP158" s="296"/>
      <c r="AQ158" s="296"/>
      <c r="AR158" s="296"/>
    </row>
    <row r="159" spans="1:44" ht="13.2" x14ac:dyDescent="0.25">
      <c r="A159" s="295">
        <v>3113</v>
      </c>
      <c r="B159" s="332" t="s">
        <v>413</v>
      </c>
      <c r="C159" s="296">
        <f>SUM(D159:Q159)</f>
        <v>100000</v>
      </c>
      <c r="D159" s="296">
        <v>0</v>
      </c>
      <c r="E159" s="296"/>
      <c r="F159" s="296"/>
      <c r="G159" s="296">
        <v>50000</v>
      </c>
      <c r="H159" s="296"/>
      <c r="I159" s="296">
        <v>50000</v>
      </c>
      <c r="J159" s="296"/>
      <c r="K159" s="335" t="s">
        <v>452</v>
      </c>
      <c r="L159" s="296"/>
      <c r="M159" s="296"/>
      <c r="N159" s="296"/>
      <c r="O159" s="296"/>
      <c r="P159" s="296"/>
      <c r="Q159" s="296"/>
      <c r="R159" s="296">
        <f>SUM(S159:AE159)</f>
        <v>100000</v>
      </c>
      <c r="S159" s="296"/>
      <c r="T159" s="296"/>
      <c r="U159" s="296"/>
      <c r="V159" s="296">
        <v>50000</v>
      </c>
      <c r="W159" s="296"/>
      <c r="X159" s="296">
        <v>50000</v>
      </c>
      <c r="Y159" s="296"/>
      <c r="Z159" s="296"/>
      <c r="AA159" s="296"/>
      <c r="AB159" s="296"/>
      <c r="AC159" s="296"/>
      <c r="AD159" s="296"/>
      <c r="AE159" s="296"/>
      <c r="AF159" s="296">
        <f>SUM(AG159:AR159)</f>
        <v>100000</v>
      </c>
      <c r="AG159" s="296"/>
      <c r="AH159" s="296"/>
      <c r="AI159" s="296"/>
      <c r="AJ159" s="296">
        <v>50000</v>
      </c>
      <c r="AK159" s="296"/>
      <c r="AL159" s="296">
        <v>50000</v>
      </c>
      <c r="AM159" s="296"/>
      <c r="AN159" s="296"/>
      <c r="AO159" s="296"/>
      <c r="AP159" s="296"/>
      <c r="AQ159" s="296"/>
      <c r="AR159" s="296"/>
    </row>
    <row r="160" spans="1:44" ht="13.2" x14ac:dyDescent="0.25">
      <c r="A160" s="286">
        <v>311</v>
      </c>
      <c r="B160" s="297"/>
      <c r="C160" s="298">
        <f>SUM(D160:Q160)</f>
        <v>715200</v>
      </c>
      <c r="D160" s="298">
        <f t="shared" ref="D160" si="229">SUM(D158)</f>
        <v>55000</v>
      </c>
      <c r="E160" s="298"/>
      <c r="F160" s="298">
        <f t="shared" ref="F160" si="230">SUM(F158)</f>
        <v>0</v>
      </c>
      <c r="G160" s="298">
        <f>SUM(G158:G159)</f>
        <v>300000</v>
      </c>
      <c r="H160" s="298">
        <f t="shared" ref="H160" si="231">SUM(H158)</f>
        <v>0</v>
      </c>
      <c r="I160" s="298">
        <f>SUM(I158:I159)</f>
        <v>53000</v>
      </c>
      <c r="J160" s="298">
        <f>SUM(J158:J159)</f>
        <v>0</v>
      </c>
      <c r="K160" s="298">
        <f t="shared" ref="K160" si="232">SUM(K158)</f>
        <v>225200</v>
      </c>
      <c r="L160" s="298">
        <f>SUM(L158:L159)</f>
        <v>82000</v>
      </c>
      <c r="M160" s="298">
        <f>SUM(M158:M159)</f>
        <v>0</v>
      </c>
      <c r="N160" s="298">
        <f t="shared" ref="N160:O160" si="233">SUM(N158)</f>
        <v>0</v>
      </c>
      <c r="O160" s="298">
        <f t="shared" si="233"/>
        <v>0</v>
      </c>
      <c r="P160" s="298">
        <f t="shared" ref="P160" si="234">SUM(P158)</f>
        <v>0</v>
      </c>
      <c r="Q160" s="298">
        <f t="shared" ref="Q160" si="235">SUM(Q158:Q159)</f>
        <v>0</v>
      </c>
      <c r="R160" s="298">
        <f>SUM(S160:AE160)</f>
        <v>715200</v>
      </c>
      <c r="S160" s="298">
        <f t="shared" ref="S160" si="236">SUM(S158)</f>
        <v>55000</v>
      </c>
      <c r="T160" s="298"/>
      <c r="U160" s="298">
        <f t="shared" ref="U160" si="237">SUM(U158)</f>
        <v>0</v>
      </c>
      <c r="V160" s="298">
        <f>SUM(V158:V159)</f>
        <v>300000</v>
      </c>
      <c r="W160" s="298">
        <f t="shared" ref="W160" si="238">SUM(W158)</f>
        <v>0</v>
      </c>
      <c r="X160" s="298">
        <f>SUM(X158:X159)</f>
        <v>53000</v>
      </c>
      <c r="Y160" s="298">
        <f t="shared" ref="Y160" si="239">SUM(Y158)</f>
        <v>225200</v>
      </c>
      <c r="Z160" s="298">
        <f>SUM(Z158:Z159)</f>
        <v>82000</v>
      </c>
      <c r="AA160" s="298">
        <f>SUM(AA158:AA159)</f>
        <v>0</v>
      </c>
      <c r="AB160" s="298">
        <f t="shared" ref="AB160:AC160" si="240">SUM(AB158)</f>
        <v>0</v>
      </c>
      <c r="AC160" s="298">
        <f t="shared" si="240"/>
        <v>0</v>
      </c>
      <c r="AD160" s="298">
        <f t="shared" ref="AD160" si="241">SUM(AD158)</f>
        <v>0</v>
      </c>
      <c r="AE160" s="298">
        <f t="shared" ref="AE160" si="242">SUM(AE158:AE159)</f>
        <v>0</v>
      </c>
      <c r="AF160" s="298">
        <f>SUM(AG160:AR160)</f>
        <v>715200</v>
      </c>
      <c r="AG160" s="298">
        <f t="shared" ref="AG160" si="243">SUM(AG158)</f>
        <v>55000</v>
      </c>
      <c r="AH160" s="298"/>
      <c r="AI160" s="298">
        <f t="shared" ref="AI160" si="244">SUM(AI158)</f>
        <v>0</v>
      </c>
      <c r="AJ160" s="298">
        <f>SUM(AJ158:AJ159)</f>
        <v>300000</v>
      </c>
      <c r="AK160" s="298">
        <f t="shared" ref="AK160" si="245">SUM(AK158)</f>
        <v>0</v>
      </c>
      <c r="AL160" s="298">
        <f>SUM(AL158:AL159)</f>
        <v>53000</v>
      </c>
      <c r="AM160" s="298">
        <f t="shared" ref="AM160" si="246">SUM(AM158)</f>
        <v>225200</v>
      </c>
      <c r="AN160" s="298">
        <f>SUM(AN158:AN159)</f>
        <v>82000</v>
      </c>
      <c r="AO160" s="298">
        <f t="shared" ref="AO160:AP160" si="247">SUM(AO158)</f>
        <v>0</v>
      </c>
      <c r="AP160" s="298">
        <f t="shared" si="247"/>
        <v>0</v>
      </c>
      <c r="AQ160" s="298">
        <f t="shared" ref="AQ160" si="248">SUM(AQ158)</f>
        <v>0</v>
      </c>
      <c r="AR160" s="298">
        <f t="shared" ref="AR160" si="249">SUM(AR158:AR159)</f>
        <v>0</v>
      </c>
    </row>
    <row r="161" spans="1:44" ht="13.2" x14ac:dyDescent="0.25">
      <c r="A161" s="295">
        <v>3121</v>
      </c>
      <c r="B161" s="287" t="s">
        <v>24</v>
      </c>
      <c r="C161" s="387">
        <f>SUM(D161:Q161)</f>
        <v>0</v>
      </c>
      <c r="D161" s="387"/>
      <c r="E161" s="387"/>
      <c r="F161" s="387"/>
      <c r="G161" s="387"/>
      <c r="H161" s="387"/>
      <c r="I161" s="387"/>
      <c r="J161" s="387"/>
      <c r="K161" s="387"/>
      <c r="L161" s="387"/>
      <c r="M161" s="387"/>
      <c r="N161" s="296"/>
      <c r="O161" s="296"/>
      <c r="P161" s="296"/>
      <c r="Q161" s="296"/>
      <c r="R161" s="296">
        <f>SUM(S161:AE161)</f>
        <v>0</v>
      </c>
      <c r="S161" s="387"/>
      <c r="T161" s="296"/>
      <c r="U161" s="296"/>
      <c r="V161" s="387"/>
      <c r="W161" s="387"/>
      <c r="X161" s="387"/>
      <c r="Y161" s="387"/>
      <c r="Z161" s="387"/>
      <c r="AA161" s="387"/>
      <c r="AB161" s="296"/>
      <c r="AC161" s="296"/>
      <c r="AD161" s="296"/>
      <c r="AE161" s="296"/>
      <c r="AF161" s="296">
        <f>SUM(AG161:AR161)</f>
        <v>0</v>
      </c>
      <c r="AG161" s="387"/>
      <c r="AH161" s="296"/>
      <c r="AI161" s="296"/>
      <c r="AJ161" s="387"/>
      <c r="AK161" s="387"/>
      <c r="AL161" s="387"/>
      <c r="AM161" s="387"/>
      <c r="AN161" s="387"/>
      <c r="AO161" s="296"/>
      <c r="AP161" s="296"/>
      <c r="AQ161" s="296"/>
      <c r="AR161" s="296"/>
    </row>
    <row r="162" spans="1:44" ht="13.2" x14ac:dyDescent="0.25">
      <c r="A162" s="286">
        <v>312</v>
      </c>
      <c r="B162" s="297"/>
      <c r="C162" s="388">
        <f>SUM(C161)</f>
        <v>0</v>
      </c>
      <c r="D162" s="388">
        <f t="shared" ref="D162" si="250">SUM(D161)</f>
        <v>0</v>
      </c>
      <c r="E162" s="388"/>
      <c r="F162" s="388">
        <f t="shared" ref="F162:H162" si="251">SUM(F161)</f>
        <v>0</v>
      </c>
      <c r="G162" s="388">
        <f t="shared" si="251"/>
        <v>0</v>
      </c>
      <c r="H162" s="388">
        <f t="shared" si="251"/>
        <v>0</v>
      </c>
      <c r="I162" s="388">
        <f>SUM(I161)</f>
        <v>0</v>
      </c>
      <c r="J162" s="388">
        <f>SUM(J161)</f>
        <v>0</v>
      </c>
      <c r="K162" s="388">
        <f t="shared" ref="K162:O162" si="252">SUM(K161)</f>
        <v>0</v>
      </c>
      <c r="L162" s="388">
        <f t="shared" si="252"/>
        <v>0</v>
      </c>
      <c r="M162" s="388">
        <f t="shared" si="252"/>
        <v>0</v>
      </c>
      <c r="N162" s="298">
        <f t="shared" si="252"/>
        <v>0</v>
      </c>
      <c r="O162" s="298">
        <f t="shared" si="252"/>
        <v>0</v>
      </c>
      <c r="P162" s="298">
        <f>SUM(P160:P161)</f>
        <v>0</v>
      </c>
      <c r="Q162" s="298">
        <f t="shared" ref="Q162" si="253">SUM(Q161)</f>
        <v>0</v>
      </c>
      <c r="R162" s="298">
        <f>SUM(R161)</f>
        <v>0</v>
      </c>
      <c r="S162" s="388">
        <f t="shared" ref="S162" si="254">SUM(S161)</f>
        <v>0</v>
      </c>
      <c r="T162" s="298"/>
      <c r="U162" s="298">
        <f t="shared" ref="U162:W162" si="255">SUM(U161)</f>
        <v>0</v>
      </c>
      <c r="V162" s="388">
        <f t="shared" si="255"/>
        <v>0</v>
      </c>
      <c r="W162" s="388">
        <f t="shared" si="255"/>
        <v>0</v>
      </c>
      <c r="X162" s="388">
        <f>SUM(X161)</f>
        <v>0</v>
      </c>
      <c r="Y162" s="388">
        <f t="shared" ref="Y162:AC162" si="256">SUM(Y161)</f>
        <v>0</v>
      </c>
      <c r="Z162" s="388">
        <f t="shared" si="256"/>
        <v>0</v>
      </c>
      <c r="AA162" s="388">
        <f t="shared" si="256"/>
        <v>0</v>
      </c>
      <c r="AB162" s="298">
        <f t="shared" si="256"/>
        <v>0</v>
      </c>
      <c r="AC162" s="298">
        <f t="shared" si="256"/>
        <v>0</v>
      </c>
      <c r="AD162" s="298">
        <f>SUM(AD160:AD161)</f>
        <v>0</v>
      </c>
      <c r="AE162" s="298">
        <f t="shared" ref="AE162" si="257">SUM(AE161)</f>
        <v>0</v>
      </c>
      <c r="AF162" s="298">
        <f>SUM(AF161)</f>
        <v>0</v>
      </c>
      <c r="AG162" s="388">
        <f t="shared" ref="AG162" si="258">SUM(AG161)</f>
        <v>0</v>
      </c>
      <c r="AH162" s="298"/>
      <c r="AI162" s="298">
        <f t="shared" ref="AI162:AK162" si="259">SUM(AI161)</f>
        <v>0</v>
      </c>
      <c r="AJ162" s="388">
        <f t="shared" si="259"/>
        <v>0</v>
      </c>
      <c r="AK162" s="388">
        <f t="shared" si="259"/>
        <v>0</v>
      </c>
      <c r="AL162" s="388">
        <f>SUM(AL161)</f>
        <v>0</v>
      </c>
      <c r="AM162" s="388">
        <f t="shared" ref="AM162:AP162" si="260">SUM(AM161)</f>
        <v>0</v>
      </c>
      <c r="AN162" s="388">
        <f t="shared" si="260"/>
        <v>0</v>
      </c>
      <c r="AO162" s="298">
        <f t="shared" si="260"/>
        <v>0</v>
      </c>
      <c r="AP162" s="298">
        <f t="shared" si="260"/>
        <v>0</v>
      </c>
      <c r="AQ162" s="298">
        <f>SUM(AQ160:AQ161)</f>
        <v>0</v>
      </c>
      <c r="AR162" s="298">
        <f t="shared" ref="AR162" si="261">SUM(AR161)</f>
        <v>0</v>
      </c>
    </row>
    <row r="163" spans="1:44" ht="26.4" x14ac:dyDescent="0.25">
      <c r="A163" s="295">
        <v>3132</v>
      </c>
      <c r="B163" s="287" t="s">
        <v>26</v>
      </c>
      <c r="C163" s="387">
        <f>SUM(D163:Q163)</f>
        <v>76800</v>
      </c>
      <c r="D163" s="387">
        <v>15000</v>
      </c>
      <c r="E163" s="387"/>
      <c r="F163" s="387"/>
      <c r="G163" s="387"/>
      <c r="H163" s="387"/>
      <c r="I163" s="387">
        <v>37000</v>
      </c>
      <c r="J163" s="387"/>
      <c r="K163" s="387">
        <v>16800</v>
      </c>
      <c r="L163" s="387">
        <v>8000</v>
      </c>
      <c r="M163" s="387"/>
      <c r="N163" s="296"/>
      <c r="O163" s="296"/>
      <c r="P163" s="296"/>
      <c r="Q163" s="296">
        <f>SUM(N163:O163)</f>
        <v>0</v>
      </c>
      <c r="R163" s="296">
        <f>SUM(S163:AE163)</f>
        <v>76800</v>
      </c>
      <c r="S163" s="387">
        <v>15000</v>
      </c>
      <c r="T163" s="296"/>
      <c r="U163" s="296"/>
      <c r="V163" s="387"/>
      <c r="W163" s="387"/>
      <c r="X163" s="387">
        <v>37000</v>
      </c>
      <c r="Y163" s="387">
        <v>16800</v>
      </c>
      <c r="Z163" s="387">
        <v>8000</v>
      </c>
      <c r="AA163" s="387"/>
      <c r="AB163" s="296"/>
      <c r="AC163" s="296"/>
      <c r="AD163" s="296"/>
      <c r="AE163" s="296"/>
      <c r="AF163" s="296">
        <f>SUM(AG163:AR163)</f>
        <v>76800</v>
      </c>
      <c r="AG163" s="387">
        <v>15000</v>
      </c>
      <c r="AH163" s="296"/>
      <c r="AI163" s="296"/>
      <c r="AJ163" s="387"/>
      <c r="AK163" s="387"/>
      <c r="AL163" s="387">
        <v>37000</v>
      </c>
      <c r="AM163" s="387">
        <v>16800</v>
      </c>
      <c r="AN163" s="387">
        <v>8000</v>
      </c>
      <c r="AO163" s="296"/>
      <c r="AP163" s="296"/>
      <c r="AQ163" s="296"/>
      <c r="AR163" s="296"/>
    </row>
    <row r="164" spans="1:44" ht="26.4" x14ac:dyDescent="0.25">
      <c r="A164" s="295">
        <v>3133</v>
      </c>
      <c r="B164" s="287" t="s">
        <v>27</v>
      </c>
      <c r="C164" s="387">
        <f>SUM(D164:Q164)</f>
        <v>0</v>
      </c>
      <c r="D164" s="387"/>
      <c r="E164" s="387"/>
      <c r="F164" s="387"/>
      <c r="G164" s="387"/>
      <c r="H164" s="387"/>
      <c r="I164" s="387"/>
      <c r="J164" s="387"/>
      <c r="K164" s="387"/>
      <c r="L164" s="387"/>
      <c r="M164" s="387"/>
      <c r="N164" s="296"/>
      <c r="O164" s="296"/>
      <c r="P164" s="296"/>
      <c r="Q164" s="296"/>
      <c r="R164" s="296">
        <f>SUM(S164:AE164)</f>
        <v>0</v>
      </c>
      <c r="S164" s="387"/>
      <c r="T164" s="296"/>
      <c r="U164" s="296"/>
      <c r="V164" s="387"/>
      <c r="W164" s="387"/>
      <c r="X164" s="387"/>
      <c r="Y164" s="387"/>
      <c r="Z164" s="387"/>
      <c r="AA164" s="387"/>
      <c r="AB164" s="296"/>
      <c r="AC164" s="296"/>
      <c r="AD164" s="296"/>
      <c r="AE164" s="296"/>
      <c r="AF164" s="296">
        <f>SUM(AG164:AR164)</f>
        <v>0</v>
      </c>
      <c r="AG164" s="387"/>
      <c r="AH164" s="296"/>
      <c r="AI164" s="296"/>
      <c r="AJ164" s="387"/>
      <c r="AK164" s="387"/>
      <c r="AL164" s="387"/>
      <c r="AM164" s="387"/>
      <c r="AN164" s="387"/>
      <c r="AO164" s="296"/>
      <c r="AP164" s="296"/>
      <c r="AQ164" s="296"/>
      <c r="AR164" s="296"/>
    </row>
    <row r="165" spans="1:44" ht="13.2" x14ac:dyDescent="0.25">
      <c r="A165" s="286">
        <v>313</v>
      </c>
      <c r="B165" s="297"/>
      <c r="C165" s="388">
        <f>SUM(C163:C164)</f>
        <v>76800</v>
      </c>
      <c r="D165" s="388">
        <f t="shared" ref="D165" si="262">SUM(D163:D164)</f>
        <v>15000</v>
      </c>
      <c r="E165" s="388"/>
      <c r="F165" s="388">
        <f t="shared" ref="F165:O165" si="263">SUM(F163:F164)</f>
        <v>0</v>
      </c>
      <c r="G165" s="388">
        <f t="shared" si="263"/>
        <v>0</v>
      </c>
      <c r="H165" s="388">
        <f t="shared" si="263"/>
        <v>0</v>
      </c>
      <c r="I165" s="388">
        <f t="shared" si="263"/>
        <v>37000</v>
      </c>
      <c r="J165" s="388">
        <f t="shared" si="263"/>
        <v>0</v>
      </c>
      <c r="K165" s="388">
        <f t="shared" si="263"/>
        <v>16800</v>
      </c>
      <c r="L165" s="388">
        <f t="shared" si="263"/>
        <v>8000</v>
      </c>
      <c r="M165" s="388">
        <f t="shared" si="263"/>
        <v>0</v>
      </c>
      <c r="N165" s="298">
        <f t="shared" si="263"/>
        <v>0</v>
      </c>
      <c r="O165" s="298">
        <f t="shared" si="263"/>
        <v>0</v>
      </c>
      <c r="P165" s="298">
        <f>SUM(P163:P164)</f>
        <v>0</v>
      </c>
      <c r="Q165" s="298">
        <f t="shared" ref="Q165" si="264">SUM(Q163:Q164)</f>
        <v>0</v>
      </c>
      <c r="R165" s="298">
        <f>SUM(R163:R164)</f>
        <v>76800</v>
      </c>
      <c r="S165" s="388">
        <f t="shared" ref="S165" si="265">SUM(S163:S164)</f>
        <v>15000</v>
      </c>
      <c r="T165" s="298"/>
      <c r="U165" s="298">
        <f t="shared" ref="U165:AC165" si="266">SUM(U163:U164)</f>
        <v>0</v>
      </c>
      <c r="V165" s="388">
        <f t="shared" si="266"/>
        <v>0</v>
      </c>
      <c r="W165" s="388">
        <f t="shared" si="266"/>
        <v>0</v>
      </c>
      <c r="X165" s="388">
        <f t="shared" si="266"/>
        <v>37000</v>
      </c>
      <c r="Y165" s="388">
        <f t="shared" si="266"/>
        <v>16800</v>
      </c>
      <c r="Z165" s="388">
        <f t="shared" si="266"/>
        <v>8000</v>
      </c>
      <c r="AA165" s="388">
        <f t="shared" si="266"/>
        <v>0</v>
      </c>
      <c r="AB165" s="298">
        <f t="shared" si="266"/>
        <v>0</v>
      </c>
      <c r="AC165" s="298">
        <f t="shared" si="266"/>
        <v>0</v>
      </c>
      <c r="AD165" s="298">
        <f>SUM(AD163:AD164)</f>
        <v>0</v>
      </c>
      <c r="AE165" s="298">
        <f t="shared" ref="AE165" si="267">SUM(AE163:AE164)</f>
        <v>0</v>
      </c>
      <c r="AF165" s="298">
        <f>SUM(AF163:AF164)</f>
        <v>76800</v>
      </c>
      <c r="AG165" s="388">
        <f t="shared" ref="AG165" si="268">SUM(AG163:AG164)</f>
        <v>15000</v>
      </c>
      <c r="AH165" s="298"/>
      <c r="AI165" s="298">
        <f t="shared" ref="AI165:AP165" si="269">SUM(AI163:AI164)</f>
        <v>0</v>
      </c>
      <c r="AJ165" s="388">
        <f t="shared" si="269"/>
        <v>0</v>
      </c>
      <c r="AK165" s="388">
        <f t="shared" si="269"/>
        <v>0</v>
      </c>
      <c r="AL165" s="388">
        <f t="shared" si="269"/>
        <v>37000</v>
      </c>
      <c r="AM165" s="388">
        <f t="shared" si="269"/>
        <v>16800</v>
      </c>
      <c r="AN165" s="388">
        <f t="shared" si="269"/>
        <v>8000</v>
      </c>
      <c r="AO165" s="298">
        <f t="shared" si="269"/>
        <v>0</v>
      </c>
      <c r="AP165" s="298">
        <f t="shared" si="269"/>
        <v>0</v>
      </c>
      <c r="AQ165" s="298">
        <f>SUM(AQ163:AQ164)</f>
        <v>0</v>
      </c>
      <c r="AR165" s="298">
        <f t="shared" ref="AR165" si="270">SUM(AR163:AR164)</f>
        <v>0</v>
      </c>
    </row>
    <row r="166" spans="1:44" ht="26.4" x14ac:dyDescent="0.25">
      <c r="A166" s="295">
        <v>3212</v>
      </c>
      <c r="B166" s="287" t="s">
        <v>29</v>
      </c>
      <c r="C166" s="387">
        <f>SUM(D166:Q166)</f>
        <v>6000</v>
      </c>
      <c r="D166" s="387"/>
      <c r="E166" s="387"/>
      <c r="F166" s="387"/>
      <c r="G166" s="387"/>
      <c r="H166" s="387"/>
      <c r="I166" s="387">
        <v>6000</v>
      </c>
      <c r="J166" s="387"/>
      <c r="K166" s="387"/>
      <c r="L166" s="387"/>
      <c r="M166" s="387"/>
      <c r="N166" s="296"/>
      <c r="O166" s="296"/>
      <c r="P166" s="296"/>
      <c r="Q166" s="296"/>
      <c r="R166" s="296">
        <f>SUM(S166:AE166)</f>
        <v>6000</v>
      </c>
      <c r="S166" s="387"/>
      <c r="T166" s="296"/>
      <c r="U166" s="296"/>
      <c r="V166" s="387"/>
      <c r="W166" s="387"/>
      <c r="X166" s="387">
        <v>6000</v>
      </c>
      <c r="Y166" s="387"/>
      <c r="Z166" s="387"/>
      <c r="AA166" s="387"/>
      <c r="AB166" s="296"/>
      <c r="AC166" s="296"/>
      <c r="AD166" s="296"/>
      <c r="AE166" s="296"/>
      <c r="AF166" s="296">
        <f>SUM(AG166:AR166)</f>
        <v>6000</v>
      </c>
      <c r="AG166" s="387"/>
      <c r="AH166" s="296"/>
      <c r="AI166" s="296"/>
      <c r="AJ166" s="387"/>
      <c r="AK166" s="387"/>
      <c r="AL166" s="387">
        <v>6000</v>
      </c>
      <c r="AM166" s="387"/>
      <c r="AN166" s="387"/>
      <c r="AO166" s="296"/>
      <c r="AP166" s="296"/>
      <c r="AQ166" s="296"/>
      <c r="AR166" s="296"/>
    </row>
    <row r="167" spans="1:44" ht="13.2" x14ac:dyDescent="0.25">
      <c r="A167" s="286">
        <v>321</v>
      </c>
      <c r="B167" s="297"/>
      <c r="C167" s="388">
        <f>SUM(C166)</f>
        <v>6000</v>
      </c>
      <c r="D167" s="388">
        <f t="shared" ref="D167" si="271">SUM(D166)</f>
        <v>0</v>
      </c>
      <c r="E167" s="388"/>
      <c r="F167" s="388">
        <f t="shared" ref="F167:Q167" si="272">SUM(F166)</f>
        <v>0</v>
      </c>
      <c r="G167" s="388">
        <f t="shared" si="272"/>
        <v>0</v>
      </c>
      <c r="H167" s="388">
        <f t="shared" si="272"/>
        <v>0</v>
      </c>
      <c r="I167" s="388">
        <f t="shared" si="272"/>
        <v>6000</v>
      </c>
      <c r="J167" s="388">
        <f t="shared" si="272"/>
        <v>0</v>
      </c>
      <c r="K167" s="388">
        <f t="shared" si="272"/>
        <v>0</v>
      </c>
      <c r="L167" s="388">
        <f t="shared" si="272"/>
        <v>0</v>
      </c>
      <c r="M167" s="388">
        <f t="shared" si="272"/>
        <v>0</v>
      </c>
      <c r="N167" s="298">
        <f t="shared" si="272"/>
        <v>0</v>
      </c>
      <c r="O167" s="298">
        <f t="shared" si="272"/>
        <v>0</v>
      </c>
      <c r="P167" s="298">
        <f t="shared" si="272"/>
        <v>0</v>
      </c>
      <c r="Q167" s="298">
        <f t="shared" si="272"/>
        <v>0</v>
      </c>
      <c r="R167" s="298">
        <f>SUM(R166)</f>
        <v>6000</v>
      </c>
      <c r="S167" s="388">
        <f t="shared" ref="S167" si="273">SUM(S166)</f>
        <v>0</v>
      </c>
      <c r="T167" s="298"/>
      <c r="U167" s="298">
        <f t="shared" ref="U167:AE167" si="274">SUM(U166)</f>
        <v>0</v>
      </c>
      <c r="V167" s="388">
        <f t="shared" si="274"/>
        <v>0</v>
      </c>
      <c r="W167" s="388">
        <f t="shared" si="274"/>
        <v>0</v>
      </c>
      <c r="X167" s="388">
        <f t="shared" si="274"/>
        <v>6000</v>
      </c>
      <c r="Y167" s="388">
        <f t="shared" si="274"/>
        <v>0</v>
      </c>
      <c r="Z167" s="388">
        <f t="shared" si="274"/>
        <v>0</v>
      </c>
      <c r="AA167" s="388">
        <f t="shared" si="274"/>
        <v>0</v>
      </c>
      <c r="AB167" s="298">
        <f t="shared" si="274"/>
        <v>0</v>
      </c>
      <c r="AC167" s="298">
        <f t="shared" si="274"/>
        <v>0</v>
      </c>
      <c r="AD167" s="298">
        <f t="shared" si="274"/>
        <v>0</v>
      </c>
      <c r="AE167" s="298">
        <f t="shared" si="274"/>
        <v>0</v>
      </c>
      <c r="AF167" s="298">
        <f>SUM(AF166)</f>
        <v>6000</v>
      </c>
      <c r="AG167" s="388">
        <f t="shared" ref="AG167" si="275">SUM(AG166)</f>
        <v>0</v>
      </c>
      <c r="AH167" s="298"/>
      <c r="AI167" s="298">
        <f t="shared" ref="AI167:AR167" si="276">SUM(AI166)</f>
        <v>0</v>
      </c>
      <c r="AJ167" s="388">
        <f t="shared" si="276"/>
        <v>0</v>
      </c>
      <c r="AK167" s="388">
        <f t="shared" si="276"/>
        <v>0</v>
      </c>
      <c r="AL167" s="388">
        <f t="shared" si="276"/>
        <v>6000</v>
      </c>
      <c r="AM167" s="388">
        <f t="shared" si="276"/>
        <v>0</v>
      </c>
      <c r="AN167" s="388">
        <f t="shared" si="276"/>
        <v>0</v>
      </c>
      <c r="AO167" s="298">
        <f t="shared" si="276"/>
        <v>0</v>
      </c>
      <c r="AP167" s="298">
        <f t="shared" si="276"/>
        <v>0</v>
      </c>
      <c r="AQ167" s="298">
        <f t="shared" si="276"/>
        <v>0</v>
      </c>
      <c r="AR167" s="298">
        <f t="shared" si="276"/>
        <v>0</v>
      </c>
    </row>
    <row r="168" spans="1:44" ht="13.2" x14ac:dyDescent="0.25">
      <c r="A168" s="295">
        <v>3222</v>
      </c>
      <c r="B168" s="287" t="s">
        <v>33</v>
      </c>
      <c r="C168" s="387">
        <f>SUM(D168:Q168)</f>
        <v>120543</v>
      </c>
      <c r="D168" s="387">
        <v>15000</v>
      </c>
      <c r="E168" s="387"/>
      <c r="F168" s="387"/>
      <c r="G168" s="387"/>
      <c r="H168" s="387"/>
      <c r="I168" s="387">
        <v>35000</v>
      </c>
      <c r="J168" s="387"/>
      <c r="K168" s="387">
        <v>15543</v>
      </c>
      <c r="L168" s="387">
        <v>55000</v>
      </c>
      <c r="M168" s="387"/>
      <c r="N168" s="296"/>
      <c r="O168" s="296"/>
      <c r="P168" s="296"/>
      <c r="Q168" s="296">
        <f t="shared" ref="Q168:Q169" si="277">SUM(N168:O168)</f>
        <v>0</v>
      </c>
      <c r="R168" s="296">
        <f>SUM(S168:AE168)</f>
        <v>120543</v>
      </c>
      <c r="S168" s="387">
        <v>15000</v>
      </c>
      <c r="T168" s="296"/>
      <c r="U168" s="296"/>
      <c r="V168" s="387"/>
      <c r="W168" s="387"/>
      <c r="X168" s="387">
        <v>35000</v>
      </c>
      <c r="Y168" s="387">
        <v>15543</v>
      </c>
      <c r="Z168" s="387">
        <v>55000</v>
      </c>
      <c r="AA168" s="387"/>
      <c r="AB168" s="296"/>
      <c r="AC168" s="296"/>
      <c r="AD168" s="296"/>
      <c r="AE168" s="296"/>
      <c r="AF168" s="296">
        <f>SUM(AG168:AR168)</f>
        <v>120543</v>
      </c>
      <c r="AG168" s="387">
        <v>15000</v>
      </c>
      <c r="AH168" s="296"/>
      <c r="AI168" s="296"/>
      <c r="AJ168" s="387"/>
      <c r="AK168" s="387"/>
      <c r="AL168" s="387">
        <v>35000</v>
      </c>
      <c r="AM168" s="387">
        <v>15543</v>
      </c>
      <c r="AN168" s="387">
        <v>55000</v>
      </c>
      <c r="AO168" s="296"/>
      <c r="AP168" s="296"/>
      <c r="AQ168" s="296"/>
      <c r="AR168" s="296"/>
    </row>
    <row r="169" spans="1:44" ht="13.2" x14ac:dyDescent="0.25">
      <c r="A169" s="295">
        <v>3223</v>
      </c>
      <c r="B169" s="287" t="s">
        <v>34</v>
      </c>
      <c r="C169" s="387">
        <f>SUM(D169:Q169)</f>
        <v>90000</v>
      </c>
      <c r="D169" s="387">
        <v>15000</v>
      </c>
      <c r="E169" s="387"/>
      <c r="F169" s="387"/>
      <c r="G169" s="387"/>
      <c r="H169" s="387"/>
      <c r="I169" s="387">
        <v>60000</v>
      </c>
      <c r="J169" s="387"/>
      <c r="K169" s="387"/>
      <c r="L169" s="387">
        <v>15000</v>
      </c>
      <c r="M169" s="387"/>
      <c r="N169" s="296"/>
      <c r="O169" s="296"/>
      <c r="P169" s="296"/>
      <c r="Q169" s="296">
        <f t="shared" si="277"/>
        <v>0</v>
      </c>
      <c r="R169" s="296">
        <f>SUM(S169:AE169)</f>
        <v>90000</v>
      </c>
      <c r="S169" s="387">
        <v>15000</v>
      </c>
      <c r="T169" s="296"/>
      <c r="U169" s="296"/>
      <c r="V169" s="387"/>
      <c r="W169" s="387"/>
      <c r="X169" s="387">
        <v>60000</v>
      </c>
      <c r="Y169" s="387">
        <v>0</v>
      </c>
      <c r="Z169" s="387">
        <v>15000</v>
      </c>
      <c r="AA169" s="387"/>
      <c r="AB169" s="296"/>
      <c r="AC169" s="296"/>
      <c r="AD169" s="296"/>
      <c r="AE169" s="296"/>
      <c r="AF169" s="296">
        <f>SUM(AG169:AR169)</f>
        <v>90000</v>
      </c>
      <c r="AG169" s="387">
        <v>15000</v>
      </c>
      <c r="AH169" s="296"/>
      <c r="AI169" s="296"/>
      <c r="AJ169" s="387"/>
      <c r="AK169" s="387"/>
      <c r="AL169" s="387">
        <v>60000</v>
      </c>
      <c r="AM169" s="387">
        <v>0</v>
      </c>
      <c r="AN169" s="387">
        <v>15000</v>
      </c>
      <c r="AO169" s="296"/>
      <c r="AP169" s="296"/>
      <c r="AQ169" s="296"/>
      <c r="AR169" s="296"/>
    </row>
    <row r="170" spans="1:44" ht="13.2" x14ac:dyDescent="0.25">
      <c r="A170" s="295">
        <v>3225</v>
      </c>
      <c r="B170" s="287" t="s">
        <v>401</v>
      </c>
      <c r="C170" s="387">
        <f>SUM(D170:Q170)</f>
        <v>0</v>
      </c>
      <c r="D170" s="387"/>
      <c r="E170" s="387"/>
      <c r="F170" s="387"/>
      <c r="G170" s="387"/>
      <c r="H170" s="387"/>
      <c r="I170" s="387"/>
      <c r="J170" s="387"/>
      <c r="K170" s="387"/>
      <c r="L170" s="387"/>
      <c r="M170" s="387"/>
      <c r="N170" s="296"/>
      <c r="O170" s="296"/>
      <c r="P170" s="296"/>
      <c r="Q170" s="296"/>
      <c r="R170" s="296">
        <f>SUM(S170:AE170)</f>
        <v>0</v>
      </c>
      <c r="S170" s="387"/>
      <c r="T170" s="296"/>
      <c r="U170" s="296"/>
      <c r="V170" s="387"/>
      <c r="W170" s="387"/>
      <c r="X170" s="387"/>
      <c r="Y170" s="387"/>
      <c r="Z170" s="387"/>
      <c r="AA170" s="387"/>
      <c r="AB170" s="296"/>
      <c r="AC170" s="296"/>
      <c r="AD170" s="296"/>
      <c r="AE170" s="296"/>
      <c r="AF170" s="296">
        <f>SUM(AG170:AR170)</f>
        <v>0</v>
      </c>
      <c r="AG170" s="387"/>
      <c r="AH170" s="296"/>
      <c r="AI170" s="296"/>
      <c r="AJ170" s="387"/>
      <c r="AK170" s="387"/>
      <c r="AL170" s="387"/>
      <c r="AM170" s="387"/>
      <c r="AN170" s="387"/>
      <c r="AO170" s="296"/>
      <c r="AP170" s="296"/>
      <c r="AQ170" s="296"/>
      <c r="AR170" s="296"/>
    </row>
    <row r="171" spans="1:44" ht="13.2" x14ac:dyDescent="0.25">
      <c r="A171" s="286">
        <v>322</v>
      </c>
      <c r="B171" s="297"/>
      <c r="C171" s="388">
        <f t="shared" ref="C171:D171" si="278">SUM(C168:C170)</f>
        <v>210543</v>
      </c>
      <c r="D171" s="388">
        <f t="shared" si="278"/>
        <v>30000</v>
      </c>
      <c r="E171" s="388"/>
      <c r="F171" s="388">
        <f t="shared" ref="F171:S171" si="279">SUM(F168:F170)</f>
        <v>0</v>
      </c>
      <c r="G171" s="388">
        <f t="shared" si="279"/>
        <v>0</v>
      </c>
      <c r="H171" s="388">
        <f t="shared" si="279"/>
        <v>0</v>
      </c>
      <c r="I171" s="388">
        <f t="shared" si="279"/>
        <v>95000</v>
      </c>
      <c r="J171" s="388">
        <f t="shared" si="279"/>
        <v>0</v>
      </c>
      <c r="K171" s="388">
        <f t="shared" si="279"/>
        <v>15543</v>
      </c>
      <c r="L171" s="388">
        <f t="shared" si="279"/>
        <v>70000</v>
      </c>
      <c r="M171" s="388">
        <f t="shared" si="279"/>
        <v>0</v>
      </c>
      <c r="N171" s="298">
        <f t="shared" si="279"/>
        <v>0</v>
      </c>
      <c r="O171" s="298">
        <f t="shared" si="279"/>
        <v>0</v>
      </c>
      <c r="P171" s="298">
        <f t="shared" si="279"/>
        <v>0</v>
      </c>
      <c r="Q171" s="298">
        <f t="shared" si="279"/>
        <v>0</v>
      </c>
      <c r="R171" s="298">
        <f t="shared" si="279"/>
        <v>210543</v>
      </c>
      <c r="S171" s="298">
        <f t="shared" si="279"/>
        <v>30000</v>
      </c>
      <c r="T171" s="298"/>
      <c r="U171" s="298">
        <f t="shared" ref="U171:AG171" si="280">SUM(U168:U170)</f>
        <v>0</v>
      </c>
      <c r="V171" s="388">
        <f t="shared" si="280"/>
        <v>0</v>
      </c>
      <c r="W171" s="388">
        <f t="shared" si="280"/>
        <v>0</v>
      </c>
      <c r="X171" s="388">
        <f t="shared" si="280"/>
        <v>95000</v>
      </c>
      <c r="Y171" s="388">
        <f t="shared" si="280"/>
        <v>15543</v>
      </c>
      <c r="Z171" s="388">
        <f t="shared" si="280"/>
        <v>70000</v>
      </c>
      <c r="AA171" s="388">
        <f t="shared" si="280"/>
        <v>0</v>
      </c>
      <c r="AB171" s="298">
        <f t="shared" si="280"/>
        <v>0</v>
      </c>
      <c r="AC171" s="298">
        <f t="shared" si="280"/>
        <v>0</v>
      </c>
      <c r="AD171" s="298">
        <f t="shared" si="280"/>
        <v>0</v>
      </c>
      <c r="AE171" s="298">
        <f t="shared" si="280"/>
        <v>0</v>
      </c>
      <c r="AF171" s="298">
        <f t="shared" si="280"/>
        <v>210543</v>
      </c>
      <c r="AG171" s="298">
        <f t="shared" si="280"/>
        <v>30000</v>
      </c>
      <c r="AH171" s="298"/>
      <c r="AI171" s="298">
        <f t="shared" ref="AI171:AR171" si="281">SUM(AI168:AI170)</f>
        <v>0</v>
      </c>
      <c r="AJ171" s="388">
        <f t="shared" si="281"/>
        <v>0</v>
      </c>
      <c r="AK171" s="388">
        <f t="shared" si="281"/>
        <v>0</v>
      </c>
      <c r="AL171" s="388">
        <f t="shared" si="281"/>
        <v>95000</v>
      </c>
      <c r="AM171" s="388">
        <f t="shared" si="281"/>
        <v>15543</v>
      </c>
      <c r="AN171" s="388">
        <f t="shared" si="281"/>
        <v>70000</v>
      </c>
      <c r="AO171" s="298">
        <f t="shared" si="281"/>
        <v>0</v>
      </c>
      <c r="AP171" s="298">
        <f t="shared" si="281"/>
        <v>0</v>
      </c>
      <c r="AQ171" s="298">
        <f t="shared" si="281"/>
        <v>0</v>
      </c>
      <c r="AR171" s="298">
        <f t="shared" si="281"/>
        <v>0</v>
      </c>
    </row>
    <row r="172" spans="1:44" ht="13.2" x14ac:dyDescent="0.25">
      <c r="A172" s="295">
        <v>3235</v>
      </c>
      <c r="B172" s="287" t="s">
        <v>42</v>
      </c>
      <c r="C172" s="387">
        <f>SUM(D172:Q172)</f>
        <v>0</v>
      </c>
      <c r="D172" s="387"/>
      <c r="E172" s="387"/>
      <c r="F172" s="387"/>
      <c r="G172" s="387"/>
      <c r="H172" s="387"/>
      <c r="I172" s="387"/>
      <c r="J172" s="387"/>
      <c r="K172" s="387"/>
      <c r="L172" s="387"/>
      <c r="M172" s="387"/>
      <c r="N172" s="296"/>
      <c r="O172" s="296"/>
      <c r="P172" s="296"/>
      <c r="Q172" s="296"/>
      <c r="R172" s="296">
        <f>SUM(S172:AE172)</f>
        <v>0</v>
      </c>
      <c r="S172" s="296"/>
      <c r="T172" s="296"/>
      <c r="U172" s="296"/>
      <c r="V172" s="387"/>
      <c r="W172" s="387"/>
      <c r="X172" s="387"/>
      <c r="Y172" s="387"/>
      <c r="Z172" s="387"/>
      <c r="AA172" s="387"/>
      <c r="AB172" s="296"/>
      <c r="AC172" s="296"/>
      <c r="AD172" s="296"/>
      <c r="AE172" s="296"/>
      <c r="AF172" s="296">
        <f>SUM(AG172:AR172)</f>
        <v>0</v>
      </c>
      <c r="AG172" s="296"/>
      <c r="AH172" s="296"/>
      <c r="AI172" s="296"/>
      <c r="AJ172" s="387"/>
      <c r="AK172" s="387"/>
      <c r="AL172" s="387"/>
      <c r="AM172" s="387"/>
      <c r="AN172" s="387"/>
      <c r="AO172" s="296"/>
      <c r="AP172" s="296"/>
      <c r="AQ172" s="296"/>
      <c r="AR172" s="296"/>
    </row>
    <row r="173" spans="1:44" ht="13.2" x14ac:dyDescent="0.25">
      <c r="A173" s="295">
        <v>3237</v>
      </c>
      <c r="B173" s="287" t="s">
        <v>44</v>
      </c>
      <c r="C173" s="387">
        <f>SUM(D173:Q173)</f>
        <v>0</v>
      </c>
      <c r="D173" s="387"/>
      <c r="E173" s="387"/>
      <c r="F173" s="387"/>
      <c r="G173" s="387"/>
      <c r="H173" s="387"/>
      <c r="I173" s="387">
        <v>0</v>
      </c>
      <c r="J173" s="387"/>
      <c r="K173" s="387"/>
      <c r="L173" s="387"/>
      <c r="M173" s="387"/>
      <c r="N173" s="296"/>
      <c r="O173" s="296"/>
      <c r="P173" s="296"/>
      <c r="Q173" s="296"/>
      <c r="R173" s="296"/>
      <c r="S173" s="296"/>
      <c r="T173" s="296"/>
      <c r="U173" s="296"/>
      <c r="V173" s="387"/>
      <c r="W173" s="387"/>
      <c r="X173" s="387"/>
      <c r="Y173" s="387"/>
      <c r="Z173" s="387"/>
      <c r="AA173" s="387"/>
      <c r="AB173" s="296"/>
      <c r="AC173" s="296"/>
      <c r="AD173" s="296"/>
      <c r="AE173" s="296"/>
      <c r="AF173" s="296">
        <f>SUM(AG173:AR173)</f>
        <v>0</v>
      </c>
      <c r="AG173" s="296"/>
      <c r="AH173" s="296"/>
      <c r="AI173" s="296"/>
      <c r="AJ173" s="387"/>
      <c r="AK173" s="387"/>
      <c r="AL173" s="387"/>
      <c r="AM173" s="387"/>
      <c r="AN173" s="387"/>
      <c r="AO173" s="296"/>
      <c r="AP173" s="296"/>
      <c r="AQ173" s="296"/>
      <c r="AR173" s="296"/>
    </row>
    <row r="174" spans="1:44" ht="13.2" x14ac:dyDescent="0.25">
      <c r="A174" s="286">
        <v>323</v>
      </c>
      <c r="B174" s="297"/>
      <c r="C174" s="298">
        <f>SUM(C172:C173)</f>
        <v>0</v>
      </c>
      <c r="D174" s="298">
        <f t="shared" ref="D174:H174" si="282">SUM(D172:D173)</f>
        <v>0</v>
      </c>
      <c r="E174" s="298">
        <f t="shared" si="282"/>
        <v>0</v>
      </c>
      <c r="F174" s="298">
        <f t="shared" si="282"/>
        <v>0</v>
      </c>
      <c r="G174" s="298">
        <f t="shared" si="282"/>
        <v>0</v>
      </c>
      <c r="H174" s="298">
        <f t="shared" si="282"/>
        <v>0</v>
      </c>
      <c r="I174" s="298">
        <f>SUM(I172:I173)</f>
        <v>0</v>
      </c>
      <c r="J174" s="298">
        <f t="shared" ref="J174:O174" si="283">SUM(J172:J173)</f>
        <v>0</v>
      </c>
      <c r="K174" s="298">
        <f t="shared" si="283"/>
        <v>0</v>
      </c>
      <c r="L174" s="298">
        <f t="shared" si="283"/>
        <v>0</v>
      </c>
      <c r="M174" s="298">
        <f t="shared" si="283"/>
        <v>0</v>
      </c>
      <c r="N174" s="298">
        <f t="shared" si="283"/>
        <v>0</v>
      </c>
      <c r="O174" s="298">
        <f t="shared" si="283"/>
        <v>0</v>
      </c>
      <c r="P174" s="298">
        <f t="shared" ref="P174:Q174" si="284">SUM(P173)</f>
        <v>0</v>
      </c>
      <c r="Q174" s="298">
        <f t="shared" si="284"/>
        <v>0</v>
      </c>
      <c r="R174" s="298">
        <f>SUM(R173)</f>
        <v>0</v>
      </c>
      <c r="S174" s="298">
        <f t="shared" ref="S174" si="285">SUM(S173)</f>
        <v>0</v>
      </c>
      <c r="T174" s="298"/>
      <c r="U174" s="298">
        <f t="shared" ref="U174:AE174" si="286">SUM(U173)</f>
        <v>0</v>
      </c>
      <c r="V174" s="298">
        <f t="shared" si="286"/>
        <v>0</v>
      </c>
      <c r="W174" s="298">
        <f t="shared" si="286"/>
        <v>0</v>
      </c>
      <c r="X174" s="298">
        <f t="shared" si="286"/>
        <v>0</v>
      </c>
      <c r="Y174" s="298">
        <f t="shared" si="286"/>
        <v>0</v>
      </c>
      <c r="Z174" s="298">
        <f t="shared" si="286"/>
        <v>0</v>
      </c>
      <c r="AA174" s="298">
        <f t="shared" si="286"/>
        <v>0</v>
      </c>
      <c r="AB174" s="298">
        <f t="shared" si="286"/>
        <v>0</v>
      </c>
      <c r="AC174" s="298">
        <f t="shared" si="286"/>
        <v>0</v>
      </c>
      <c r="AD174" s="298">
        <f t="shared" si="286"/>
        <v>0</v>
      </c>
      <c r="AE174" s="298">
        <f t="shared" si="286"/>
        <v>0</v>
      </c>
      <c r="AF174" s="298">
        <f>SUM(AF173)</f>
        <v>0</v>
      </c>
      <c r="AG174" s="298">
        <f t="shared" ref="AG174" si="287">SUM(AG173)</f>
        <v>0</v>
      </c>
      <c r="AH174" s="298"/>
      <c r="AI174" s="298">
        <f t="shared" ref="AI174:AR174" si="288">SUM(AI173)</f>
        <v>0</v>
      </c>
      <c r="AJ174" s="298">
        <f t="shared" si="288"/>
        <v>0</v>
      </c>
      <c r="AK174" s="298">
        <f t="shared" si="288"/>
        <v>0</v>
      </c>
      <c r="AL174" s="298">
        <f t="shared" si="288"/>
        <v>0</v>
      </c>
      <c r="AM174" s="298">
        <f t="shared" si="288"/>
        <v>0</v>
      </c>
      <c r="AN174" s="298">
        <f t="shared" si="288"/>
        <v>0</v>
      </c>
      <c r="AO174" s="298">
        <f t="shared" si="288"/>
        <v>0</v>
      </c>
      <c r="AP174" s="298">
        <f t="shared" si="288"/>
        <v>0</v>
      </c>
      <c r="AQ174" s="298">
        <f t="shared" si="288"/>
        <v>0</v>
      </c>
      <c r="AR174" s="298">
        <f t="shared" si="288"/>
        <v>0</v>
      </c>
    </row>
    <row r="175" spans="1:44" ht="13.2" x14ac:dyDescent="0.25">
      <c r="A175" s="295"/>
      <c r="B175" s="287"/>
      <c r="C175" s="296"/>
      <c r="D175" s="296"/>
      <c r="E175" s="296"/>
      <c r="F175" s="296"/>
      <c r="G175" s="296"/>
      <c r="H175" s="296"/>
      <c r="I175" s="296"/>
      <c r="J175" s="296"/>
      <c r="K175" s="296"/>
      <c r="L175" s="387"/>
      <c r="M175" s="387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  <c r="AA175" s="296"/>
      <c r="AB175" s="296"/>
      <c r="AC175" s="296"/>
      <c r="AD175" s="296"/>
      <c r="AE175" s="296"/>
      <c r="AF175" s="296"/>
      <c r="AG175" s="296"/>
      <c r="AH175" s="296"/>
      <c r="AI175" s="296"/>
      <c r="AJ175" s="296"/>
      <c r="AK175" s="296"/>
      <c r="AL175" s="296"/>
      <c r="AM175" s="296"/>
      <c r="AN175" s="296"/>
      <c r="AO175" s="296"/>
      <c r="AP175" s="296"/>
      <c r="AQ175" s="296"/>
      <c r="AR175" s="296"/>
    </row>
    <row r="176" spans="1:44" s="276" customFormat="1" ht="39.6" x14ac:dyDescent="0.25">
      <c r="A176" s="289" t="s">
        <v>19</v>
      </c>
      <c r="B176" s="290" t="s">
        <v>64</v>
      </c>
      <c r="C176" s="291">
        <f t="shared" ref="C176:O176" si="289">C183+C216</f>
        <v>0</v>
      </c>
      <c r="D176" s="291">
        <f t="shared" si="289"/>
        <v>0</v>
      </c>
      <c r="E176" s="291"/>
      <c r="F176" s="291">
        <f t="shared" si="289"/>
        <v>0</v>
      </c>
      <c r="G176" s="291">
        <f t="shared" si="289"/>
        <v>0</v>
      </c>
      <c r="H176" s="291">
        <f t="shared" si="289"/>
        <v>0</v>
      </c>
      <c r="I176" s="291">
        <f t="shared" si="289"/>
        <v>0</v>
      </c>
      <c r="J176" s="291">
        <f t="shared" ref="J176" si="290">J183+J216</f>
        <v>0</v>
      </c>
      <c r="K176" s="291">
        <f t="shared" si="289"/>
        <v>0</v>
      </c>
      <c r="L176" s="291">
        <f t="shared" si="289"/>
        <v>0</v>
      </c>
      <c r="M176" s="291">
        <f t="shared" ref="M176" si="291">M183+M216</f>
        <v>0</v>
      </c>
      <c r="N176" s="291">
        <f t="shared" si="289"/>
        <v>0</v>
      </c>
      <c r="O176" s="291">
        <f t="shared" si="289"/>
        <v>0</v>
      </c>
      <c r="P176" s="291">
        <f t="shared" ref="P176:AC176" si="292">P183+P216</f>
        <v>0</v>
      </c>
      <c r="Q176" s="291">
        <f t="shared" si="292"/>
        <v>0</v>
      </c>
      <c r="R176" s="291">
        <f t="shared" si="292"/>
        <v>0</v>
      </c>
      <c r="S176" s="291">
        <f t="shared" si="292"/>
        <v>0</v>
      </c>
      <c r="T176" s="291"/>
      <c r="U176" s="291">
        <f t="shared" si="292"/>
        <v>0</v>
      </c>
      <c r="V176" s="291">
        <f t="shared" si="292"/>
        <v>0</v>
      </c>
      <c r="W176" s="291">
        <f t="shared" si="292"/>
        <v>0</v>
      </c>
      <c r="X176" s="291">
        <f t="shared" si="292"/>
        <v>0</v>
      </c>
      <c r="Y176" s="291">
        <f t="shared" si="292"/>
        <v>0</v>
      </c>
      <c r="Z176" s="291">
        <f t="shared" si="292"/>
        <v>0</v>
      </c>
      <c r="AA176" s="291">
        <f t="shared" ref="AA176" si="293">AA183+AA216</f>
        <v>0</v>
      </c>
      <c r="AB176" s="291">
        <f t="shared" si="292"/>
        <v>0</v>
      </c>
      <c r="AC176" s="291">
        <f t="shared" si="292"/>
        <v>0</v>
      </c>
      <c r="AD176" s="291">
        <f t="shared" ref="AD176:AP176" si="294">AD183+AD216</f>
        <v>0</v>
      </c>
      <c r="AE176" s="291">
        <f t="shared" si="294"/>
        <v>0</v>
      </c>
      <c r="AF176" s="291">
        <f t="shared" si="294"/>
        <v>0</v>
      </c>
      <c r="AG176" s="291">
        <f t="shared" si="294"/>
        <v>0</v>
      </c>
      <c r="AH176" s="291"/>
      <c r="AI176" s="291">
        <f t="shared" si="294"/>
        <v>0</v>
      </c>
      <c r="AJ176" s="291">
        <f t="shared" si="294"/>
        <v>0</v>
      </c>
      <c r="AK176" s="291">
        <f t="shared" si="294"/>
        <v>0</v>
      </c>
      <c r="AL176" s="291">
        <f t="shared" si="294"/>
        <v>0</v>
      </c>
      <c r="AM176" s="291">
        <f t="shared" si="294"/>
        <v>0</v>
      </c>
      <c r="AN176" s="291">
        <f t="shared" si="294"/>
        <v>0</v>
      </c>
      <c r="AO176" s="291">
        <f t="shared" si="294"/>
        <v>0</v>
      </c>
      <c r="AP176" s="291">
        <f t="shared" si="294"/>
        <v>0</v>
      </c>
      <c r="AQ176" s="291">
        <f t="shared" ref="AQ176:AR176" si="295">AQ183+AQ216</f>
        <v>0</v>
      </c>
      <c r="AR176" s="291">
        <f t="shared" si="295"/>
        <v>0</v>
      </c>
    </row>
    <row r="177" spans="1:44" ht="39" customHeight="1" x14ac:dyDescent="0.25">
      <c r="A177" s="292" t="s">
        <v>21</v>
      </c>
      <c r="B177" s="470" t="s">
        <v>65</v>
      </c>
      <c r="C177" s="294"/>
      <c r="D177" s="294"/>
      <c r="E177" s="294"/>
      <c r="F177" s="294"/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  <c r="X177" s="294"/>
      <c r="Y177" s="294"/>
      <c r="Z177" s="294"/>
      <c r="AA177" s="294"/>
      <c r="AB177" s="294"/>
      <c r="AC177" s="294"/>
      <c r="AD177" s="294"/>
      <c r="AE177" s="294"/>
      <c r="AF177" s="294"/>
      <c r="AG177" s="294"/>
      <c r="AH177" s="294"/>
      <c r="AI177" s="294"/>
      <c r="AJ177" s="294"/>
      <c r="AK177" s="294"/>
      <c r="AL177" s="294"/>
      <c r="AM177" s="294"/>
      <c r="AN177" s="294"/>
      <c r="AO177" s="294"/>
      <c r="AP177" s="294"/>
      <c r="AQ177" s="294"/>
      <c r="AR177" s="294"/>
    </row>
    <row r="178" spans="1:44" s="269" customFormat="1" ht="13.2" x14ac:dyDescent="0.25">
      <c r="A178" s="295">
        <v>3111</v>
      </c>
      <c r="B178" s="287" t="s">
        <v>23</v>
      </c>
      <c r="C178" s="296"/>
      <c r="D178" s="296"/>
      <c r="E178" s="296"/>
      <c r="F178" s="296"/>
      <c r="G178" s="296"/>
      <c r="H178" s="296"/>
      <c r="I178" s="296"/>
      <c r="J178" s="296"/>
      <c r="K178" s="296"/>
      <c r="L178" s="296"/>
      <c r="M178" s="296"/>
      <c r="N178" s="296"/>
      <c r="O178" s="296"/>
      <c r="P178" s="296"/>
      <c r="Q178" s="296"/>
      <c r="R178" s="296"/>
      <c r="S178" s="296"/>
      <c r="T178" s="296"/>
      <c r="U178" s="296"/>
      <c r="V178" s="296"/>
      <c r="W178" s="296"/>
      <c r="X178" s="296"/>
      <c r="Y178" s="296"/>
      <c r="Z178" s="296"/>
      <c r="AA178" s="296"/>
      <c r="AB178" s="296"/>
      <c r="AC178" s="296"/>
      <c r="AD178" s="296"/>
      <c r="AE178" s="296"/>
      <c r="AF178" s="296"/>
      <c r="AG178" s="296"/>
      <c r="AH178" s="296"/>
      <c r="AI178" s="296"/>
      <c r="AJ178" s="296"/>
      <c r="AK178" s="296"/>
      <c r="AL178" s="296"/>
      <c r="AM178" s="296"/>
      <c r="AN178" s="296"/>
      <c r="AO178" s="296"/>
      <c r="AP178" s="296"/>
      <c r="AQ178" s="296"/>
      <c r="AR178" s="296"/>
    </row>
    <row r="179" spans="1:44" ht="26.4" x14ac:dyDescent="0.25">
      <c r="A179" s="295">
        <v>3132</v>
      </c>
      <c r="B179" s="287" t="s">
        <v>26</v>
      </c>
      <c r="C179" s="296"/>
      <c r="D179" s="296"/>
      <c r="E179" s="296"/>
      <c r="F179" s="296"/>
      <c r="G179" s="296"/>
      <c r="H179" s="296"/>
      <c r="I179" s="296"/>
      <c r="J179" s="296"/>
      <c r="K179" s="296"/>
      <c r="L179" s="296"/>
      <c r="M179" s="296"/>
      <c r="N179" s="296"/>
      <c r="O179" s="296"/>
      <c r="P179" s="296"/>
      <c r="Q179" s="296"/>
      <c r="R179" s="296"/>
      <c r="S179" s="296"/>
      <c r="T179" s="296"/>
      <c r="U179" s="296"/>
      <c r="V179" s="296"/>
      <c r="W179" s="296"/>
      <c r="X179" s="296"/>
      <c r="Y179" s="296"/>
      <c r="Z179" s="296"/>
      <c r="AA179" s="296"/>
      <c r="AB179" s="296"/>
      <c r="AC179" s="296"/>
      <c r="AD179" s="296"/>
      <c r="AE179" s="296"/>
      <c r="AF179" s="296"/>
      <c r="AG179" s="296"/>
      <c r="AH179" s="296"/>
      <c r="AI179" s="296"/>
      <c r="AJ179" s="296"/>
      <c r="AK179" s="296"/>
      <c r="AL179" s="296"/>
      <c r="AM179" s="296"/>
      <c r="AN179" s="296"/>
      <c r="AO179" s="296"/>
      <c r="AP179" s="296"/>
      <c r="AQ179" s="296"/>
      <c r="AR179" s="296"/>
    </row>
    <row r="180" spans="1:44" ht="26.4" x14ac:dyDescent="0.25">
      <c r="A180" s="295">
        <v>3133</v>
      </c>
      <c r="B180" s="287" t="s">
        <v>27</v>
      </c>
      <c r="C180" s="296"/>
      <c r="D180" s="296"/>
      <c r="E180" s="296"/>
      <c r="F180" s="296"/>
      <c r="G180" s="296"/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296"/>
      <c r="S180" s="296"/>
      <c r="T180" s="296"/>
      <c r="U180" s="296"/>
      <c r="V180" s="296"/>
      <c r="W180" s="296"/>
      <c r="X180" s="296"/>
      <c r="Y180" s="296"/>
      <c r="Z180" s="296"/>
      <c r="AA180" s="296"/>
      <c r="AB180" s="296"/>
      <c r="AC180" s="296"/>
      <c r="AD180" s="296"/>
      <c r="AE180" s="296"/>
      <c r="AF180" s="296"/>
      <c r="AG180" s="296"/>
      <c r="AH180" s="296"/>
      <c r="AI180" s="296"/>
      <c r="AJ180" s="296"/>
      <c r="AK180" s="296"/>
      <c r="AL180" s="296"/>
      <c r="AM180" s="296"/>
      <c r="AN180" s="296"/>
      <c r="AO180" s="296"/>
      <c r="AP180" s="296"/>
      <c r="AQ180" s="296"/>
      <c r="AR180" s="296"/>
    </row>
    <row r="181" spans="1:44" ht="13.2" x14ac:dyDescent="0.25">
      <c r="A181" s="295">
        <v>3222</v>
      </c>
      <c r="B181" s="287" t="s">
        <v>66</v>
      </c>
      <c r="C181" s="296"/>
      <c r="D181" s="296"/>
      <c r="E181" s="296"/>
      <c r="F181" s="296"/>
      <c r="G181" s="296"/>
      <c r="H181" s="296"/>
      <c r="I181" s="296"/>
      <c r="J181" s="296"/>
      <c r="K181" s="296"/>
      <c r="L181" s="296"/>
      <c r="M181" s="296"/>
      <c r="N181" s="296"/>
      <c r="O181" s="296"/>
      <c r="P181" s="296"/>
      <c r="Q181" s="296"/>
      <c r="R181" s="296"/>
      <c r="S181" s="296"/>
      <c r="T181" s="296"/>
      <c r="U181" s="296"/>
      <c r="V181" s="296"/>
      <c r="W181" s="296"/>
      <c r="X181" s="296"/>
      <c r="Y181" s="296"/>
      <c r="Z181" s="296"/>
      <c r="AA181" s="296"/>
      <c r="AB181" s="296"/>
      <c r="AC181" s="296"/>
      <c r="AD181" s="296"/>
      <c r="AE181" s="296"/>
      <c r="AF181" s="296"/>
      <c r="AG181" s="296"/>
      <c r="AH181" s="296"/>
      <c r="AI181" s="296"/>
      <c r="AJ181" s="296"/>
      <c r="AK181" s="296"/>
      <c r="AL181" s="296"/>
      <c r="AM181" s="296"/>
      <c r="AN181" s="296"/>
      <c r="AO181" s="296"/>
      <c r="AP181" s="296"/>
      <c r="AQ181" s="296"/>
      <c r="AR181" s="296"/>
    </row>
    <row r="182" spans="1:44" ht="13.2" x14ac:dyDescent="0.25">
      <c r="A182" s="295">
        <v>3231</v>
      </c>
      <c r="B182" s="287" t="s">
        <v>67</v>
      </c>
      <c r="C182" s="296"/>
      <c r="D182" s="296"/>
      <c r="E182" s="296"/>
      <c r="F182" s="296"/>
      <c r="G182" s="296"/>
      <c r="H182" s="296"/>
      <c r="I182" s="296"/>
      <c r="J182" s="296"/>
      <c r="K182" s="296"/>
      <c r="L182" s="296"/>
      <c r="M182" s="296"/>
      <c r="N182" s="296"/>
      <c r="O182" s="296"/>
      <c r="P182" s="296"/>
      <c r="Q182" s="296"/>
      <c r="R182" s="296"/>
      <c r="S182" s="296"/>
      <c r="T182" s="296"/>
      <c r="U182" s="296"/>
      <c r="V182" s="296"/>
      <c r="W182" s="296"/>
      <c r="X182" s="296"/>
      <c r="Y182" s="296"/>
      <c r="Z182" s="296"/>
      <c r="AA182" s="296"/>
      <c r="AB182" s="296"/>
      <c r="AC182" s="296"/>
      <c r="AD182" s="296"/>
      <c r="AE182" s="296"/>
      <c r="AF182" s="296"/>
      <c r="AG182" s="296"/>
      <c r="AH182" s="296"/>
      <c r="AI182" s="296"/>
      <c r="AJ182" s="296"/>
      <c r="AK182" s="296"/>
      <c r="AL182" s="296"/>
      <c r="AM182" s="296"/>
      <c r="AN182" s="296"/>
      <c r="AO182" s="296"/>
      <c r="AP182" s="296"/>
      <c r="AQ182" s="296"/>
      <c r="AR182" s="296"/>
    </row>
    <row r="183" spans="1:44" ht="13.2" x14ac:dyDescent="0.25">
      <c r="A183" s="415" t="s">
        <v>21</v>
      </c>
      <c r="B183" s="293" t="s">
        <v>68</v>
      </c>
      <c r="C183" s="294">
        <f>C186+C188+C191+C193+C197+C200</f>
        <v>0</v>
      </c>
      <c r="D183" s="294">
        <f t="shared" ref="D183:O183" si="296">D186+D188+D191+D193+D197+D200</f>
        <v>0</v>
      </c>
      <c r="E183" s="294"/>
      <c r="F183" s="294">
        <f t="shared" si="296"/>
        <v>0</v>
      </c>
      <c r="G183" s="294">
        <f t="shared" si="296"/>
        <v>0</v>
      </c>
      <c r="H183" s="294">
        <f t="shared" si="296"/>
        <v>0</v>
      </c>
      <c r="I183" s="294">
        <f t="shared" si="296"/>
        <v>0</v>
      </c>
      <c r="J183" s="294">
        <f t="shared" ref="J183" si="297">J186+J188+J191+J193+J197+J200</f>
        <v>0</v>
      </c>
      <c r="K183" s="294">
        <f t="shared" si="296"/>
        <v>0</v>
      </c>
      <c r="L183" s="294">
        <f t="shared" si="296"/>
        <v>0</v>
      </c>
      <c r="M183" s="294">
        <f t="shared" ref="M183" si="298">M186+M188+M191+M193+M197+M200</f>
        <v>0</v>
      </c>
      <c r="N183" s="294">
        <f t="shared" si="296"/>
        <v>0</v>
      </c>
      <c r="O183" s="294">
        <f t="shared" si="296"/>
        <v>0</v>
      </c>
      <c r="P183" s="294">
        <f t="shared" ref="P183" si="299">P186+P191+P193+P197+P200</f>
        <v>0</v>
      </c>
      <c r="Q183" s="294">
        <f t="shared" ref="Q183" si="300">Q186+Q188+Q191+Q193+Q197+Q200</f>
        <v>0</v>
      </c>
      <c r="R183" s="294">
        <f>R186+R188+R191+R193+R197+R200</f>
        <v>0</v>
      </c>
      <c r="S183" s="294">
        <f t="shared" ref="S183:AC183" si="301">S186+S188+S191+S193+S197+S200</f>
        <v>0</v>
      </c>
      <c r="T183" s="294"/>
      <c r="U183" s="294">
        <f t="shared" si="301"/>
        <v>0</v>
      </c>
      <c r="V183" s="294">
        <f t="shared" si="301"/>
        <v>0</v>
      </c>
      <c r="W183" s="294">
        <f t="shared" si="301"/>
        <v>0</v>
      </c>
      <c r="X183" s="294">
        <f>X186+X188+X191+X193+X197+X200</f>
        <v>0</v>
      </c>
      <c r="Y183" s="294">
        <f>Y186+Y188+Y191+Y193+Y197+Y200</f>
        <v>0</v>
      </c>
      <c r="Z183" s="294">
        <f>Z186+Z188+Z191+Z193+Z197+Z200</f>
        <v>0</v>
      </c>
      <c r="AA183" s="294">
        <f>AA186+AA188+AA191+AA193+AA197+AA200</f>
        <v>0</v>
      </c>
      <c r="AB183" s="294">
        <f t="shared" si="301"/>
        <v>0</v>
      </c>
      <c r="AC183" s="294">
        <f t="shared" si="301"/>
        <v>0</v>
      </c>
      <c r="AD183" s="294">
        <f t="shared" ref="AD183" si="302">AD186+AD191+AD193+AD197+AD200</f>
        <v>0</v>
      </c>
      <c r="AE183" s="294">
        <f t="shared" ref="AE183" si="303">AE186+AE188+AE191+AE193+AE197+AE200</f>
        <v>0</v>
      </c>
      <c r="AF183" s="294">
        <f>AF186+AF188+AF191+AF193+AF197+AF200</f>
        <v>0</v>
      </c>
      <c r="AG183" s="294">
        <f t="shared" ref="AG183:AP183" si="304">AG186+AG188+AG191+AG193+AG197+AG200</f>
        <v>0</v>
      </c>
      <c r="AH183" s="294"/>
      <c r="AI183" s="294">
        <f t="shared" si="304"/>
        <v>0</v>
      </c>
      <c r="AJ183" s="294">
        <f t="shared" si="304"/>
        <v>0</v>
      </c>
      <c r="AK183" s="294">
        <f t="shared" si="304"/>
        <v>0</v>
      </c>
      <c r="AL183" s="294">
        <f t="shared" si="304"/>
        <v>0</v>
      </c>
      <c r="AM183" s="294">
        <f t="shared" si="304"/>
        <v>0</v>
      </c>
      <c r="AN183" s="294">
        <f t="shared" si="304"/>
        <v>0</v>
      </c>
      <c r="AO183" s="294">
        <f t="shared" si="304"/>
        <v>0</v>
      </c>
      <c r="AP183" s="294">
        <f t="shared" si="304"/>
        <v>0</v>
      </c>
      <c r="AQ183" s="294">
        <f t="shared" ref="AQ183" si="305">AQ186+AQ191+AQ193+AQ197+AQ200</f>
        <v>0</v>
      </c>
      <c r="AR183" s="294">
        <f t="shared" ref="AR183" si="306">AR186+AR188+AR191+AR193+AR197+AR200</f>
        <v>0</v>
      </c>
    </row>
    <row r="184" spans="1:44" s="269" customFormat="1" ht="13.2" x14ac:dyDescent="0.25">
      <c r="A184" s="295">
        <v>3111</v>
      </c>
      <c r="B184" s="287" t="s">
        <v>23</v>
      </c>
      <c r="C184" s="296">
        <f>SUM(D184:Q184)</f>
        <v>0</v>
      </c>
      <c r="D184" s="296">
        <v>0</v>
      </c>
      <c r="E184" s="296"/>
      <c r="F184" s="296"/>
      <c r="G184" s="296">
        <v>0</v>
      </c>
      <c r="H184" s="296"/>
      <c r="I184" s="335">
        <v>0</v>
      </c>
      <c r="J184" s="296"/>
      <c r="K184" s="387"/>
      <c r="L184" s="296"/>
      <c r="M184" s="296"/>
      <c r="N184" s="296"/>
      <c r="O184" s="296"/>
      <c r="P184" s="296"/>
      <c r="Q184" s="296">
        <f>SUM(N184:O184)</f>
        <v>0</v>
      </c>
      <c r="R184" s="296">
        <f>SUM(S184:AE184)</f>
        <v>0</v>
      </c>
      <c r="S184" s="296"/>
      <c r="T184" s="296"/>
      <c r="U184" s="296"/>
      <c r="V184" s="296"/>
      <c r="W184" s="296"/>
      <c r="X184" s="296"/>
      <c r="Y184" s="387"/>
      <c r="Z184" s="296"/>
      <c r="AA184" s="296"/>
      <c r="AB184" s="296"/>
      <c r="AC184" s="296"/>
      <c r="AD184" s="296"/>
      <c r="AE184" s="296"/>
      <c r="AF184" s="296">
        <f>SUM(AG184:AR184)</f>
        <v>0</v>
      </c>
      <c r="AG184" s="296"/>
      <c r="AH184" s="296"/>
      <c r="AI184" s="296"/>
      <c r="AJ184" s="296"/>
      <c r="AK184" s="296"/>
      <c r="AL184" s="296"/>
      <c r="AM184" s="387"/>
      <c r="AN184" s="296"/>
      <c r="AO184" s="296"/>
      <c r="AP184" s="296"/>
      <c r="AQ184" s="296"/>
      <c r="AR184" s="296"/>
    </row>
    <row r="185" spans="1:44" s="269" customFormat="1" ht="13.2" x14ac:dyDescent="0.25">
      <c r="A185" s="295">
        <v>3113</v>
      </c>
      <c r="B185" s="332" t="s">
        <v>413</v>
      </c>
      <c r="C185" s="296">
        <f>SUM(D185:Q185)</f>
        <v>0</v>
      </c>
      <c r="D185" s="296">
        <v>0</v>
      </c>
      <c r="E185" s="296"/>
      <c r="F185" s="296"/>
      <c r="G185" s="296">
        <v>0</v>
      </c>
      <c r="H185" s="296"/>
      <c r="I185" s="296">
        <v>0</v>
      </c>
      <c r="J185" s="296"/>
      <c r="K185" s="335" t="s">
        <v>452</v>
      </c>
      <c r="L185" s="296"/>
      <c r="M185" s="296"/>
      <c r="N185" s="296"/>
      <c r="O185" s="296"/>
      <c r="P185" s="296"/>
      <c r="Q185" s="296"/>
      <c r="R185" s="296">
        <f>SUM(S185:AE185)</f>
        <v>0</v>
      </c>
      <c r="S185" s="296"/>
      <c r="T185" s="296"/>
      <c r="U185" s="296"/>
      <c r="V185" s="296"/>
      <c r="W185" s="296"/>
      <c r="X185" s="296"/>
      <c r="Y185" s="296"/>
      <c r="Z185" s="296"/>
      <c r="AA185" s="296"/>
      <c r="AB185" s="296"/>
      <c r="AC185" s="296"/>
      <c r="AD185" s="296"/>
      <c r="AE185" s="296"/>
      <c r="AF185" s="296">
        <f>SUM(AG185:AR185)</f>
        <v>0</v>
      </c>
      <c r="AG185" s="296"/>
      <c r="AH185" s="296"/>
      <c r="AI185" s="296"/>
      <c r="AJ185" s="296"/>
      <c r="AK185" s="296"/>
      <c r="AL185" s="296"/>
      <c r="AM185" s="296"/>
      <c r="AN185" s="296"/>
      <c r="AO185" s="296"/>
      <c r="AP185" s="296"/>
      <c r="AQ185" s="296"/>
      <c r="AR185" s="296"/>
    </row>
    <row r="186" spans="1:44" s="269" customFormat="1" ht="13.2" x14ac:dyDescent="0.25">
      <c r="A186" s="286">
        <v>311</v>
      </c>
      <c r="B186" s="297"/>
      <c r="C186" s="298">
        <f>SUM(D186:Q186)</f>
        <v>0</v>
      </c>
      <c r="D186" s="298">
        <f t="shared" ref="D186:O186" si="307">SUM(D184)</f>
        <v>0</v>
      </c>
      <c r="E186" s="298"/>
      <c r="F186" s="298">
        <f t="shared" si="307"/>
        <v>0</v>
      </c>
      <c r="G186" s="298">
        <f>SUM(G184:G185)</f>
        <v>0</v>
      </c>
      <c r="H186" s="298">
        <f t="shared" si="307"/>
        <v>0</v>
      </c>
      <c r="I186" s="298">
        <f>SUM(I184:I185)</f>
        <v>0</v>
      </c>
      <c r="J186" s="298">
        <f>SUM(J184:J185)</f>
        <v>0</v>
      </c>
      <c r="K186" s="298">
        <f t="shared" si="307"/>
        <v>0</v>
      </c>
      <c r="L186" s="298">
        <f>SUM(L184:L185)</f>
        <v>0</v>
      </c>
      <c r="M186" s="298">
        <f>SUM(M184:M185)</f>
        <v>0</v>
      </c>
      <c r="N186" s="298">
        <f t="shared" si="307"/>
        <v>0</v>
      </c>
      <c r="O186" s="298">
        <f t="shared" si="307"/>
        <v>0</v>
      </c>
      <c r="P186" s="298">
        <f t="shared" ref="P186" si="308">SUM(P184)</f>
        <v>0</v>
      </c>
      <c r="Q186" s="298">
        <f t="shared" ref="Q186" si="309">SUM(Q184:Q185)</f>
        <v>0</v>
      </c>
      <c r="R186" s="298">
        <f>SUM(S186:AE186)</f>
        <v>0</v>
      </c>
      <c r="S186" s="298">
        <f t="shared" ref="S186" si="310">SUM(S184)</f>
        <v>0</v>
      </c>
      <c r="T186" s="298"/>
      <c r="U186" s="298">
        <f t="shared" ref="U186" si="311">SUM(U184)</f>
        <v>0</v>
      </c>
      <c r="V186" s="298">
        <f>SUM(V184:V185)</f>
        <v>0</v>
      </c>
      <c r="W186" s="298">
        <f t="shared" ref="W186" si="312">SUM(W184)</f>
        <v>0</v>
      </c>
      <c r="X186" s="298">
        <f>SUM(X184:X185)</f>
        <v>0</v>
      </c>
      <c r="Y186" s="298">
        <f t="shared" ref="Y186" si="313">SUM(Y184)</f>
        <v>0</v>
      </c>
      <c r="Z186" s="298">
        <f>SUM(Z184:Z185)</f>
        <v>0</v>
      </c>
      <c r="AA186" s="298">
        <f>SUM(AA184:AA185)</f>
        <v>0</v>
      </c>
      <c r="AB186" s="298">
        <f t="shared" ref="AB186:AC186" si="314">SUM(AB184)</f>
        <v>0</v>
      </c>
      <c r="AC186" s="298">
        <f t="shared" si="314"/>
        <v>0</v>
      </c>
      <c r="AD186" s="298">
        <f t="shared" ref="AD186" si="315">SUM(AD184)</f>
        <v>0</v>
      </c>
      <c r="AE186" s="298">
        <f t="shared" ref="AE186" si="316">SUM(AE184:AE185)</f>
        <v>0</v>
      </c>
      <c r="AF186" s="298">
        <f>SUM(AG186:AR186)</f>
        <v>0</v>
      </c>
      <c r="AG186" s="298">
        <f t="shared" ref="AG186" si="317">SUM(AG184)</f>
        <v>0</v>
      </c>
      <c r="AH186" s="298"/>
      <c r="AI186" s="298">
        <f t="shared" ref="AI186" si="318">SUM(AI184)</f>
        <v>0</v>
      </c>
      <c r="AJ186" s="298">
        <f>SUM(AJ184:AJ185)</f>
        <v>0</v>
      </c>
      <c r="AK186" s="298">
        <f t="shared" ref="AK186" si="319">SUM(AK184)</f>
        <v>0</v>
      </c>
      <c r="AL186" s="298">
        <f>SUM(AL184:AL185)</f>
        <v>0</v>
      </c>
      <c r="AM186" s="298">
        <f t="shared" ref="AM186" si="320">SUM(AM184)</f>
        <v>0</v>
      </c>
      <c r="AN186" s="298">
        <f>SUM(AN184:AN185)</f>
        <v>0</v>
      </c>
      <c r="AO186" s="298">
        <f t="shared" ref="AO186:AP186" si="321">SUM(AO184)</f>
        <v>0</v>
      </c>
      <c r="AP186" s="298">
        <f t="shared" si="321"/>
        <v>0</v>
      </c>
      <c r="AQ186" s="298">
        <f t="shared" ref="AQ186" si="322">SUM(AQ184)</f>
        <v>0</v>
      </c>
      <c r="AR186" s="298">
        <f t="shared" ref="AR186" si="323">SUM(AR184:AR185)</f>
        <v>0</v>
      </c>
    </row>
    <row r="187" spans="1:44" s="269" customFormat="1" ht="13.2" x14ac:dyDescent="0.25">
      <c r="A187" s="295">
        <v>3121</v>
      </c>
      <c r="B187" s="287" t="s">
        <v>24</v>
      </c>
      <c r="C187" s="387">
        <f>SUM(D187:Q187)</f>
        <v>0</v>
      </c>
      <c r="D187" s="387"/>
      <c r="E187" s="387"/>
      <c r="F187" s="387"/>
      <c r="G187" s="387"/>
      <c r="H187" s="387"/>
      <c r="I187" s="387"/>
      <c r="J187" s="387"/>
      <c r="K187" s="387"/>
      <c r="L187" s="387"/>
      <c r="M187" s="387"/>
      <c r="N187" s="296"/>
      <c r="O187" s="296"/>
      <c r="P187" s="296"/>
      <c r="Q187" s="296"/>
      <c r="R187" s="296">
        <f>SUM(S187:AE187)</f>
        <v>0</v>
      </c>
      <c r="S187" s="387"/>
      <c r="T187" s="296"/>
      <c r="U187" s="296"/>
      <c r="V187" s="387"/>
      <c r="W187" s="387"/>
      <c r="X187" s="387"/>
      <c r="Y187" s="387"/>
      <c r="Z187" s="387"/>
      <c r="AA187" s="387"/>
      <c r="AB187" s="296"/>
      <c r="AC187" s="296"/>
      <c r="AD187" s="296"/>
      <c r="AE187" s="296"/>
      <c r="AF187" s="296">
        <f>SUM(AG187:AR187)</f>
        <v>0</v>
      </c>
      <c r="AG187" s="387"/>
      <c r="AH187" s="296"/>
      <c r="AI187" s="296"/>
      <c r="AJ187" s="387"/>
      <c r="AK187" s="387"/>
      <c r="AL187" s="387"/>
      <c r="AM187" s="387"/>
      <c r="AN187" s="387"/>
      <c r="AO187" s="296"/>
      <c r="AP187" s="296"/>
      <c r="AQ187" s="296"/>
      <c r="AR187" s="296"/>
    </row>
    <row r="188" spans="1:44" s="269" customFormat="1" ht="13.2" x14ac:dyDescent="0.25">
      <c r="A188" s="286">
        <v>312</v>
      </c>
      <c r="B188" s="297"/>
      <c r="C188" s="388">
        <f>SUM(C187)</f>
        <v>0</v>
      </c>
      <c r="D188" s="388">
        <f t="shared" ref="D188:H188" si="324">SUM(D187)</f>
        <v>0</v>
      </c>
      <c r="E188" s="388"/>
      <c r="F188" s="388">
        <f t="shared" si="324"/>
        <v>0</v>
      </c>
      <c r="G188" s="388">
        <f t="shared" si="324"/>
        <v>0</v>
      </c>
      <c r="H188" s="388">
        <f t="shared" si="324"/>
        <v>0</v>
      </c>
      <c r="I188" s="388">
        <f>SUM(I187)</f>
        <v>0</v>
      </c>
      <c r="J188" s="388">
        <f>SUM(J187)</f>
        <v>0</v>
      </c>
      <c r="K188" s="388">
        <f t="shared" ref="K188:O188" si="325">SUM(K187)</f>
        <v>0</v>
      </c>
      <c r="L188" s="388">
        <f t="shared" si="325"/>
        <v>0</v>
      </c>
      <c r="M188" s="388">
        <f t="shared" ref="M188" si="326">SUM(M187)</f>
        <v>0</v>
      </c>
      <c r="N188" s="298">
        <f t="shared" si="325"/>
        <v>0</v>
      </c>
      <c r="O188" s="298">
        <f t="shared" si="325"/>
        <v>0</v>
      </c>
      <c r="P188" s="298">
        <f>SUM(P186:P187)</f>
        <v>0</v>
      </c>
      <c r="Q188" s="298">
        <f t="shared" ref="Q188" si="327">SUM(Q187)</f>
        <v>0</v>
      </c>
      <c r="R188" s="298">
        <f>SUM(R187)</f>
        <v>0</v>
      </c>
      <c r="S188" s="388">
        <f t="shared" ref="S188" si="328">SUM(S187)</f>
        <v>0</v>
      </c>
      <c r="T188" s="298"/>
      <c r="U188" s="298">
        <f t="shared" ref="U188" si="329">SUM(U187)</f>
        <v>0</v>
      </c>
      <c r="V188" s="388">
        <f t="shared" ref="V188:W188" si="330">SUM(V187)</f>
        <v>0</v>
      </c>
      <c r="W188" s="388">
        <f t="shared" si="330"/>
        <v>0</v>
      </c>
      <c r="X188" s="388">
        <f>SUM(X187)</f>
        <v>0</v>
      </c>
      <c r="Y188" s="388">
        <f t="shared" ref="Y188:Z188" si="331">SUM(Y187)</f>
        <v>0</v>
      </c>
      <c r="Z188" s="388">
        <f t="shared" si="331"/>
        <v>0</v>
      </c>
      <c r="AA188" s="388">
        <f t="shared" ref="AA188" si="332">SUM(AA187)</f>
        <v>0</v>
      </c>
      <c r="AB188" s="298">
        <f t="shared" ref="AB188:AC188" si="333">SUM(AB187)</f>
        <v>0</v>
      </c>
      <c r="AC188" s="298">
        <f t="shared" si="333"/>
        <v>0</v>
      </c>
      <c r="AD188" s="298">
        <f>SUM(AD186:AD187)</f>
        <v>0</v>
      </c>
      <c r="AE188" s="298">
        <f t="shared" ref="AE188" si="334">SUM(AE187)</f>
        <v>0</v>
      </c>
      <c r="AF188" s="298">
        <f>SUM(AF187)</f>
        <v>0</v>
      </c>
      <c r="AG188" s="388">
        <f t="shared" ref="AG188" si="335">SUM(AG187)</f>
        <v>0</v>
      </c>
      <c r="AH188" s="298"/>
      <c r="AI188" s="298">
        <f t="shared" ref="AI188:AK188" si="336">SUM(AI187)</f>
        <v>0</v>
      </c>
      <c r="AJ188" s="388">
        <f t="shared" si="336"/>
        <v>0</v>
      </c>
      <c r="AK188" s="388">
        <f t="shared" si="336"/>
        <v>0</v>
      </c>
      <c r="AL188" s="388">
        <f>SUM(AL187)</f>
        <v>0</v>
      </c>
      <c r="AM188" s="388">
        <f t="shared" ref="AM188:AP188" si="337">SUM(AM187)</f>
        <v>0</v>
      </c>
      <c r="AN188" s="388">
        <f t="shared" si="337"/>
        <v>0</v>
      </c>
      <c r="AO188" s="298">
        <f t="shared" si="337"/>
        <v>0</v>
      </c>
      <c r="AP188" s="298">
        <f t="shared" si="337"/>
        <v>0</v>
      </c>
      <c r="AQ188" s="298">
        <f>SUM(AQ186:AQ187)</f>
        <v>0</v>
      </c>
      <c r="AR188" s="298">
        <f t="shared" ref="AR188" si="338">SUM(AR187)</f>
        <v>0</v>
      </c>
    </row>
    <row r="189" spans="1:44" s="269" customFormat="1" ht="26.4" x14ac:dyDescent="0.25">
      <c r="A189" s="295">
        <v>3132</v>
      </c>
      <c r="B189" s="287" t="s">
        <v>26</v>
      </c>
      <c r="C189" s="387">
        <f>SUM(D189:Q189)</f>
        <v>0</v>
      </c>
      <c r="D189" s="387">
        <v>0</v>
      </c>
      <c r="E189" s="387"/>
      <c r="F189" s="387"/>
      <c r="G189" s="387"/>
      <c r="H189" s="387"/>
      <c r="I189" s="387">
        <v>0</v>
      </c>
      <c r="J189" s="387"/>
      <c r="K189" s="387"/>
      <c r="L189" s="387"/>
      <c r="M189" s="387"/>
      <c r="N189" s="296"/>
      <c r="O189" s="296"/>
      <c r="P189" s="296"/>
      <c r="Q189" s="296">
        <f>SUM(N189:O189)</f>
        <v>0</v>
      </c>
      <c r="R189" s="296">
        <f>SUM(S189:AE189)</f>
        <v>0</v>
      </c>
      <c r="S189" s="387"/>
      <c r="T189" s="296"/>
      <c r="U189" s="296"/>
      <c r="V189" s="387"/>
      <c r="W189" s="387"/>
      <c r="X189" s="387"/>
      <c r="Y189" s="387"/>
      <c r="Z189" s="387"/>
      <c r="AA189" s="387"/>
      <c r="AB189" s="296"/>
      <c r="AC189" s="296"/>
      <c r="AD189" s="296"/>
      <c r="AE189" s="296"/>
      <c r="AF189" s="296">
        <f>SUM(AG189:AR189)</f>
        <v>0</v>
      </c>
      <c r="AG189" s="387"/>
      <c r="AH189" s="296"/>
      <c r="AI189" s="296"/>
      <c r="AJ189" s="387"/>
      <c r="AK189" s="387"/>
      <c r="AL189" s="387"/>
      <c r="AM189" s="387"/>
      <c r="AN189" s="387"/>
      <c r="AO189" s="296"/>
      <c r="AP189" s="296"/>
      <c r="AQ189" s="296"/>
      <c r="AR189" s="296"/>
    </row>
    <row r="190" spans="1:44" s="269" customFormat="1" ht="26.4" x14ac:dyDescent="0.25">
      <c r="A190" s="295">
        <v>3133</v>
      </c>
      <c r="B190" s="287" t="s">
        <v>27</v>
      </c>
      <c r="C190" s="387">
        <f>SUM(D190:Q190)</f>
        <v>0</v>
      </c>
      <c r="D190" s="387"/>
      <c r="E190" s="387"/>
      <c r="F190" s="387"/>
      <c r="G190" s="387"/>
      <c r="H190" s="387"/>
      <c r="I190" s="387"/>
      <c r="J190" s="387"/>
      <c r="K190" s="387"/>
      <c r="L190" s="387"/>
      <c r="M190" s="387"/>
      <c r="N190" s="296"/>
      <c r="O190" s="296"/>
      <c r="P190" s="296"/>
      <c r="Q190" s="296"/>
      <c r="R190" s="296">
        <f>SUM(S190:AE190)</f>
        <v>0</v>
      </c>
      <c r="S190" s="387"/>
      <c r="T190" s="296"/>
      <c r="U190" s="296"/>
      <c r="V190" s="387"/>
      <c r="W190" s="387"/>
      <c r="X190" s="387"/>
      <c r="Y190" s="387"/>
      <c r="Z190" s="387"/>
      <c r="AA190" s="387"/>
      <c r="AB190" s="296"/>
      <c r="AC190" s="296"/>
      <c r="AD190" s="296"/>
      <c r="AE190" s="296"/>
      <c r="AF190" s="296">
        <f>SUM(AG190:AR190)</f>
        <v>0</v>
      </c>
      <c r="AG190" s="387"/>
      <c r="AH190" s="296"/>
      <c r="AI190" s="296"/>
      <c r="AJ190" s="387"/>
      <c r="AK190" s="387"/>
      <c r="AL190" s="387"/>
      <c r="AM190" s="387"/>
      <c r="AN190" s="387"/>
      <c r="AO190" s="296"/>
      <c r="AP190" s="296"/>
      <c r="AQ190" s="296"/>
      <c r="AR190" s="296"/>
    </row>
    <row r="191" spans="1:44" s="269" customFormat="1" ht="13.2" x14ac:dyDescent="0.25">
      <c r="A191" s="286">
        <v>313</v>
      </c>
      <c r="B191" s="297"/>
      <c r="C191" s="388">
        <f>SUM(C189:C190)</f>
        <v>0</v>
      </c>
      <c r="D191" s="388">
        <f t="shared" ref="D191:O191" si="339">SUM(D189:D190)</f>
        <v>0</v>
      </c>
      <c r="E191" s="388"/>
      <c r="F191" s="388">
        <f t="shared" si="339"/>
        <v>0</v>
      </c>
      <c r="G191" s="388">
        <f t="shared" si="339"/>
        <v>0</v>
      </c>
      <c r="H191" s="388">
        <f t="shared" si="339"/>
        <v>0</v>
      </c>
      <c r="I191" s="388">
        <f t="shared" si="339"/>
        <v>0</v>
      </c>
      <c r="J191" s="388">
        <f t="shared" ref="J191" si="340">SUM(J189:J190)</f>
        <v>0</v>
      </c>
      <c r="K191" s="388">
        <f t="shared" si="339"/>
        <v>0</v>
      </c>
      <c r="L191" s="388">
        <f t="shared" si="339"/>
        <v>0</v>
      </c>
      <c r="M191" s="388">
        <f t="shared" ref="M191" si="341">SUM(M189:M190)</f>
        <v>0</v>
      </c>
      <c r="N191" s="298">
        <f t="shared" si="339"/>
        <v>0</v>
      </c>
      <c r="O191" s="298">
        <f t="shared" si="339"/>
        <v>0</v>
      </c>
      <c r="P191" s="298">
        <f>SUM(P189:P190)</f>
        <v>0</v>
      </c>
      <c r="Q191" s="298">
        <f t="shared" ref="Q191" si="342">SUM(Q189:Q190)</f>
        <v>0</v>
      </c>
      <c r="R191" s="298">
        <f>SUM(R189:R190)</f>
        <v>0</v>
      </c>
      <c r="S191" s="388">
        <f t="shared" ref="S191" si="343">SUM(S189:S190)</f>
        <v>0</v>
      </c>
      <c r="T191" s="298"/>
      <c r="U191" s="298">
        <f t="shared" ref="U191:AC191" si="344">SUM(U189:U190)</f>
        <v>0</v>
      </c>
      <c r="V191" s="388">
        <f t="shared" si="344"/>
        <v>0</v>
      </c>
      <c r="W191" s="388">
        <f t="shared" si="344"/>
        <v>0</v>
      </c>
      <c r="X191" s="388">
        <f t="shared" si="344"/>
        <v>0</v>
      </c>
      <c r="Y191" s="388">
        <f t="shared" si="344"/>
        <v>0</v>
      </c>
      <c r="Z191" s="388">
        <f t="shared" si="344"/>
        <v>0</v>
      </c>
      <c r="AA191" s="388">
        <f t="shared" ref="AA191" si="345">SUM(AA189:AA190)</f>
        <v>0</v>
      </c>
      <c r="AB191" s="298">
        <f t="shared" si="344"/>
        <v>0</v>
      </c>
      <c r="AC191" s="298">
        <f t="shared" si="344"/>
        <v>0</v>
      </c>
      <c r="AD191" s="298">
        <f>SUM(AD189:AD190)</f>
        <v>0</v>
      </c>
      <c r="AE191" s="298">
        <f t="shared" ref="AE191" si="346">SUM(AE189:AE190)</f>
        <v>0</v>
      </c>
      <c r="AF191" s="298">
        <f>SUM(AF189:AF190)</f>
        <v>0</v>
      </c>
      <c r="AG191" s="388">
        <f t="shared" ref="AG191" si="347">SUM(AG189:AG190)</f>
        <v>0</v>
      </c>
      <c r="AH191" s="298"/>
      <c r="AI191" s="298">
        <f t="shared" ref="AI191:AP191" si="348">SUM(AI189:AI190)</f>
        <v>0</v>
      </c>
      <c r="AJ191" s="388">
        <f t="shared" si="348"/>
        <v>0</v>
      </c>
      <c r="AK191" s="388">
        <f t="shared" si="348"/>
        <v>0</v>
      </c>
      <c r="AL191" s="388">
        <f t="shared" si="348"/>
        <v>0</v>
      </c>
      <c r="AM191" s="388">
        <f t="shared" si="348"/>
        <v>0</v>
      </c>
      <c r="AN191" s="388">
        <f t="shared" si="348"/>
        <v>0</v>
      </c>
      <c r="AO191" s="298">
        <f t="shared" si="348"/>
        <v>0</v>
      </c>
      <c r="AP191" s="298">
        <f t="shared" si="348"/>
        <v>0</v>
      </c>
      <c r="AQ191" s="298">
        <f>SUM(AQ189:AQ190)</f>
        <v>0</v>
      </c>
      <c r="AR191" s="298">
        <f t="shared" ref="AR191" si="349">SUM(AR189:AR190)</f>
        <v>0</v>
      </c>
    </row>
    <row r="192" spans="1:44" s="269" customFormat="1" ht="26.4" x14ac:dyDescent="0.25">
      <c r="A192" s="295">
        <v>3212</v>
      </c>
      <c r="B192" s="287" t="s">
        <v>29</v>
      </c>
      <c r="C192" s="387">
        <f>SUM(D192:Q192)</f>
        <v>0</v>
      </c>
      <c r="D192" s="387"/>
      <c r="E192" s="387"/>
      <c r="F192" s="387"/>
      <c r="G192" s="387"/>
      <c r="H192" s="387"/>
      <c r="I192" s="387">
        <v>0</v>
      </c>
      <c r="J192" s="387"/>
      <c r="K192" s="387"/>
      <c r="L192" s="387"/>
      <c r="M192" s="387"/>
      <c r="N192" s="296"/>
      <c r="O192" s="296"/>
      <c r="P192" s="296"/>
      <c r="Q192" s="296"/>
      <c r="R192" s="296">
        <f>SUM(S192:AE192)</f>
        <v>0</v>
      </c>
      <c r="S192" s="387"/>
      <c r="T192" s="296"/>
      <c r="U192" s="296"/>
      <c r="V192" s="387"/>
      <c r="W192" s="387"/>
      <c r="X192" s="387"/>
      <c r="Y192" s="387"/>
      <c r="Z192" s="387"/>
      <c r="AA192" s="387"/>
      <c r="AB192" s="296"/>
      <c r="AC192" s="296"/>
      <c r="AD192" s="296"/>
      <c r="AE192" s="296"/>
      <c r="AF192" s="296">
        <f>SUM(AG192:AR192)</f>
        <v>0</v>
      </c>
      <c r="AG192" s="387"/>
      <c r="AH192" s="296"/>
      <c r="AI192" s="296"/>
      <c r="AJ192" s="387"/>
      <c r="AK192" s="387"/>
      <c r="AL192" s="387"/>
      <c r="AM192" s="387"/>
      <c r="AN192" s="387"/>
      <c r="AO192" s="296"/>
      <c r="AP192" s="296"/>
      <c r="AQ192" s="296"/>
      <c r="AR192" s="296"/>
    </row>
    <row r="193" spans="1:44" s="269" customFormat="1" ht="13.2" x14ac:dyDescent="0.25">
      <c r="A193" s="286">
        <v>321</v>
      </c>
      <c r="B193" s="297"/>
      <c r="C193" s="388">
        <f>SUM(C192)</f>
        <v>0</v>
      </c>
      <c r="D193" s="388">
        <f t="shared" ref="D193:O193" si="350">SUM(D192)</f>
        <v>0</v>
      </c>
      <c r="E193" s="388"/>
      <c r="F193" s="388">
        <f t="shared" si="350"/>
        <v>0</v>
      </c>
      <c r="G193" s="388">
        <f t="shared" si="350"/>
        <v>0</v>
      </c>
      <c r="H193" s="388">
        <f t="shared" si="350"/>
        <v>0</v>
      </c>
      <c r="I193" s="388">
        <f t="shared" si="350"/>
        <v>0</v>
      </c>
      <c r="J193" s="388">
        <f t="shared" ref="J193" si="351">SUM(J192)</f>
        <v>0</v>
      </c>
      <c r="K193" s="388">
        <f t="shared" si="350"/>
        <v>0</v>
      </c>
      <c r="L193" s="388">
        <f t="shared" si="350"/>
        <v>0</v>
      </c>
      <c r="M193" s="388">
        <f t="shared" ref="M193" si="352">SUM(M192)</f>
        <v>0</v>
      </c>
      <c r="N193" s="298">
        <f t="shared" si="350"/>
        <v>0</v>
      </c>
      <c r="O193" s="298">
        <f t="shared" si="350"/>
        <v>0</v>
      </c>
      <c r="P193" s="298">
        <f t="shared" ref="P193:Q193" si="353">SUM(P192)</f>
        <v>0</v>
      </c>
      <c r="Q193" s="298">
        <f t="shared" si="353"/>
        <v>0</v>
      </c>
      <c r="R193" s="298">
        <f>SUM(R192)</f>
        <v>0</v>
      </c>
      <c r="S193" s="388">
        <f t="shared" ref="S193" si="354">SUM(S192)</f>
        <v>0</v>
      </c>
      <c r="T193" s="298"/>
      <c r="U193" s="298">
        <f t="shared" ref="U193:AE193" si="355">SUM(U192)</f>
        <v>0</v>
      </c>
      <c r="V193" s="388">
        <f t="shared" si="355"/>
        <v>0</v>
      </c>
      <c r="W193" s="388">
        <f t="shared" si="355"/>
        <v>0</v>
      </c>
      <c r="X193" s="388">
        <f t="shared" si="355"/>
        <v>0</v>
      </c>
      <c r="Y193" s="388">
        <f t="shared" si="355"/>
        <v>0</v>
      </c>
      <c r="Z193" s="388">
        <f t="shared" si="355"/>
        <v>0</v>
      </c>
      <c r="AA193" s="388">
        <f t="shared" ref="AA193" si="356">SUM(AA192)</f>
        <v>0</v>
      </c>
      <c r="AB193" s="298">
        <f t="shared" si="355"/>
        <v>0</v>
      </c>
      <c r="AC193" s="298">
        <f t="shared" si="355"/>
        <v>0</v>
      </c>
      <c r="AD193" s="298">
        <f t="shared" si="355"/>
        <v>0</v>
      </c>
      <c r="AE193" s="298">
        <f t="shared" si="355"/>
        <v>0</v>
      </c>
      <c r="AF193" s="298">
        <f>SUM(AF192)</f>
        <v>0</v>
      </c>
      <c r="AG193" s="388">
        <f t="shared" ref="AG193" si="357">SUM(AG192)</f>
        <v>0</v>
      </c>
      <c r="AH193" s="298"/>
      <c r="AI193" s="298">
        <f t="shared" ref="AI193:AR193" si="358">SUM(AI192)</f>
        <v>0</v>
      </c>
      <c r="AJ193" s="388">
        <f t="shared" si="358"/>
        <v>0</v>
      </c>
      <c r="AK193" s="388">
        <f t="shared" si="358"/>
        <v>0</v>
      </c>
      <c r="AL193" s="388">
        <f t="shared" si="358"/>
        <v>0</v>
      </c>
      <c r="AM193" s="388">
        <f t="shared" si="358"/>
        <v>0</v>
      </c>
      <c r="AN193" s="388">
        <f t="shared" si="358"/>
        <v>0</v>
      </c>
      <c r="AO193" s="298">
        <f t="shared" si="358"/>
        <v>0</v>
      </c>
      <c r="AP193" s="298">
        <f t="shared" si="358"/>
        <v>0</v>
      </c>
      <c r="AQ193" s="298">
        <f t="shared" si="358"/>
        <v>0</v>
      </c>
      <c r="AR193" s="298">
        <f t="shared" si="358"/>
        <v>0</v>
      </c>
    </row>
    <row r="194" spans="1:44" s="269" customFormat="1" ht="13.2" x14ac:dyDescent="0.25">
      <c r="A194" s="295">
        <v>3222</v>
      </c>
      <c r="B194" s="287" t="s">
        <v>66</v>
      </c>
      <c r="C194" s="387">
        <f>SUM(D194:Q194)</f>
        <v>0</v>
      </c>
      <c r="D194" s="387">
        <v>0</v>
      </c>
      <c r="E194" s="387"/>
      <c r="F194" s="387"/>
      <c r="G194" s="387"/>
      <c r="H194" s="387"/>
      <c r="I194" s="387">
        <v>0</v>
      </c>
      <c r="J194" s="387"/>
      <c r="K194" s="387"/>
      <c r="L194" s="387"/>
      <c r="M194" s="387"/>
      <c r="N194" s="296"/>
      <c r="O194" s="296"/>
      <c r="P194" s="296"/>
      <c r="Q194" s="296">
        <f t="shared" ref="Q194:Q195" si="359">SUM(N194:O194)</f>
        <v>0</v>
      </c>
      <c r="R194" s="296">
        <f>SUM(S194:AE194)</f>
        <v>0</v>
      </c>
      <c r="S194" s="387"/>
      <c r="T194" s="296"/>
      <c r="U194" s="296"/>
      <c r="V194" s="387"/>
      <c r="W194" s="387"/>
      <c r="X194" s="387"/>
      <c r="Y194" s="387"/>
      <c r="Z194" s="387"/>
      <c r="AA194" s="387"/>
      <c r="AB194" s="296"/>
      <c r="AC194" s="296"/>
      <c r="AD194" s="296"/>
      <c r="AE194" s="296"/>
      <c r="AF194" s="296">
        <f>SUM(AG194:AR194)</f>
        <v>0</v>
      </c>
      <c r="AG194" s="387"/>
      <c r="AH194" s="296"/>
      <c r="AI194" s="296"/>
      <c r="AJ194" s="387"/>
      <c r="AK194" s="387"/>
      <c r="AL194" s="387"/>
      <c r="AM194" s="387"/>
      <c r="AN194" s="387"/>
      <c r="AO194" s="296"/>
      <c r="AP194" s="296"/>
      <c r="AQ194" s="296"/>
      <c r="AR194" s="296"/>
    </row>
    <row r="195" spans="1:44" s="269" customFormat="1" ht="13.2" x14ac:dyDescent="0.25">
      <c r="A195" s="295">
        <v>3223</v>
      </c>
      <c r="B195" s="287" t="s">
        <v>34</v>
      </c>
      <c r="C195" s="387">
        <f>SUM(D195:Q195)</f>
        <v>0</v>
      </c>
      <c r="D195" s="387">
        <v>0</v>
      </c>
      <c r="E195" s="387"/>
      <c r="F195" s="387"/>
      <c r="G195" s="387"/>
      <c r="H195" s="387"/>
      <c r="I195" s="387">
        <v>0</v>
      </c>
      <c r="J195" s="387"/>
      <c r="K195" s="387"/>
      <c r="L195" s="387"/>
      <c r="M195" s="387"/>
      <c r="N195" s="296"/>
      <c r="O195" s="296"/>
      <c r="P195" s="296"/>
      <c r="Q195" s="296">
        <f t="shared" si="359"/>
        <v>0</v>
      </c>
      <c r="R195" s="296">
        <f>SUM(S195:AE195)</f>
        <v>0</v>
      </c>
      <c r="S195" s="387"/>
      <c r="T195" s="296"/>
      <c r="U195" s="296"/>
      <c r="V195" s="387"/>
      <c r="W195" s="387"/>
      <c r="X195" s="387"/>
      <c r="Y195" s="387">
        <v>0</v>
      </c>
      <c r="Z195" s="387"/>
      <c r="AA195" s="387"/>
      <c r="AB195" s="296"/>
      <c r="AC195" s="296"/>
      <c r="AD195" s="296"/>
      <c r="AE195" s="296"/>
      <c r="AF195" s="296">
        <f>SUM(AG195:AR195)</f>
        <v>0</v>
      </c>
      <c r="AG195" s="387"/>
      <c r="AH195" s="296"/>
      <c r="AI195" s="296"/>
      <c r="AJ195" s="387"/>
      <c r="AK195" s="387"/>
      <c r="AL195" s="387"/>
      <c r="AM195" s="387"/>
      <c r="AN195" s="387"/>
      <c r="AO195" s="296"/>
      <c r="AP195" s="296"/>
      <c r="AQ195" s="296"/>
      <c r="AR195" s="296"/>
    </row>
    <row r="196" spans="1:44" s="269" customFormat="1" ht="13.2" x14ac:dyDescent="0.25">
      <c r="A196" s="295">
        <v>3225</v>
      </c>
      <c r="B196" s="287" t="s">
        <v>401</v>
      </c>
      <c r="C196" s="387">
        <f>SUM(D196:Q196)</f>
        <v>0</v>
      </c>
      <c r="D196" s="387"/>
      <c r="E196" s="387"/>
      <c r="F196" s="387"/>
      <c r="G196" s="387"/>
      <c r="H196" s="387"/>
      <c r="I196" s="387"/>
      <c r="J196" s="387"/>
      <c r="K196" s="387"/>
      <c r="L196" s="387"/>
      <c r="M196" s="387"/>
      <c r="N196" s="296"/>
      <c r="O196" s="296"/>
      <c r="P196" s="296"/>
      <c r="Q196" s="296"/>
      <c r="R196" s="296">
        <f>SUM(S196:AE196)</f>
        <v>0</v>
      </c>
      <c r="S196" s="387"/>
      <c r="T196" s="296"/>
      <c r="U196" s="296"/>
      <c r="V196" s="387"/>
      <c r="W196" s="387"/>
      <c r="X196" s="387"/>
      <c r="Y196" s="387"/>
      <c r="Z196" s="387"/>
      <c r="AA196" s="387"/>
      <c r="AB196" s="296"/>
      <c r="AC196" s="296"/>
      <c r="AD196" s="296"/>
      <c r="AE196" s="296"/>
      <c r="AF196" s="296">
        <f>SUM(AG196:AR196)</f>
        <v>0</v>
      </c>
      <c r="AG196" s="387"/>
      <c r="AH196" s="296"/>
      <c r="AI196" s="296"/>
      <c r="AJ196" s="387"/>
      <c r="AK196" s="387"/>
      <c r="AL196" s="387"/>
      <c r="AM196" s="387"/>
      <c r="AN196" s="387"/>
      <c r="AO196" s="296"/>
      <c r="AP196" s="296"/>
      <c r="AQ196" s="296"/>
      <c r="AR196" s="296"/>
    </row>
    <row r="197" spans="1:44" s="269" customFormat="1" ht="13.2" x14ac:dyDescent="0.25">
      <c r="A197" s="286">
        <v>322</v>
      </c>
      <c r="B197" s="297"/>
      <c r="C197" s="388">
        <f t="shared" ref="C197:O197" si="360">SUM(C194:C196)</f>
        <v>0</v>
      </c>
      <c r="D197" s="388">
        <f t="shared" si="360"/>
        <v>0</v>
      </c>
      <c r="E197" s="388"/>
      <c r="F197" s="388">
        <f t="shared" si="360"/>
        <v>0</v>
      </c>
      <c r="G197" s="388">
        <f t="shared" si="360"/>
        <v>0</v>
      </c>
      <c r="H197" s="388">
        <f t="shared" si="360"/>
        <v>0</v>
      </c>
      <c r="I197" s="388">
        <f t="shared" si="360"/>
        <v>0</v>
      </c>
      <c r="J197" s="388">
        <f t="shared" ref="J197" si="361">SUM(J194:J196)</f>
        <v>0</v>
      </c>
      <c r="K197" s="388">
        <f t="shared" si="360"/>
        <v>0</v>
      </c>
      <c r="L197" s="388">
        <f t="shared" si="360"/>
        <v>0</v>
      </c>
      <c r="M197" s="388">
        <f t="shared" ref="M197" si="362">SUM(M194:M196)</f>
        <v>0</v>
      </c>
      <c r="N197" s="298">
        <f t="shared" si="360"/>
        <v>0</v>
      </c>
      <c r="O197" s="298">
        <f t="shared" si="360"/>
        <v>0</v>
      </c>
      <c r="P197" s="298">
        <f t="shared" ref="P197:AC197" si="363">SUM(P194:P196)</f>
        <v>0</v>
      </c>
      <c r="Q197" s="298">
        <f t="shared" si="363"/>
        <v>0</v>
      </c>
      <c r="R197" s="298">
        <f t="shared" si="363"/>
        <v>0</v>
      </c>
      <c r="S197" s="298">
        <f t="shared" si="363"/>
        <v>0</v>
      </c>
      <c r="T197" s="298"/>
      <c r="U197" s="298">
        <f t="shared" si="363"/>
        <v>0</v>
      </c>
      <c r="V197" s="388">
        <f t="shared" si="363"/>
        <v>0</v>
      </c>
      <c r="W197" s="388">
        <f t="shared" si="363"/>
        <v>0</v>
      </c>
      <c r="X197" s="388">
        <f t="shared" si="363"/>
        <v>0</v>
      </c>
      <c r="Y197" s="388">
        <f t="shared" si="363"/>
        <v>0</v>
      </c>
      <c r="Z197" s="388">
        <f t="shared" si="363"/>
        <v>0</v>
      </c>
      <c r="AA197" s="388">
        <f t="shared" ref="AA197" si="364">SUM(AA194:AA196)</f>
        <v>0</v>
      </c>
      <c r="AB197" s="298">
        <f t="shared" si="363"/>
        <v>0</v>
      </c>
      <c r="AC197" s="298">
        <f t="shared" si="363"/>
        <v>0</v>
      </c>
      <c r="AD197" s="298">
        <f t="shared" ref="AD197:AG197" si="365">SUM(AD194:AD196)</f>
        <v>0</v>
      </c>
      <c r="AE197" s="298">
        <f t="shared" si="365"/>
        <v>0</v>
      </c>
      <c r="AF197" s="298">
        <f t="shared" si="365"/>
        <v>0</v>
      </c>
      <c r="AG197" s="298">
        <f t="shared" si="365"/>
        <v>0</v>
      </c>
      <c r="AH197" s="298"/>
      <c r="AI197" s="298">
        <f t="shared" ref="AI197:AR197" si="366">SUM(AI194:AI196)</f>
        <v>0</v>
      </c>
      <c r="AJ197" s="388">
        <f t="shared" si="366"/>
        <v>0</v>
      </c>
      <c r="AK197" s="388">
        <f t="shared" si="366"/>
        <v>0</v>
      </c>
      <c r="AL197" s="388">
        <f t="shared" si="366"/>
        <v>0</v>
      </c>
      <c r="AM197" s="388">
        <f t="shared" si="366"/>
        <v>0</v>
      </c>
      <c r="AN197" s="388">
        <f t="shared" si="366"/>
        <v>0</v>
      </c>
      <c r="AO197" s="298">
        <f t="shared" si="366"/>
        <v>0</v>
      </c>
      <c r="AP197" s="298">
        <f t="shared" si="366"/>
        <v>0</v>
      </c>
      <c r="AQ197" s="298">
        <f t="shared" si="366"/>
        <v>0</v>
      </c>
      <c r="AR197" s="298">
        <f t="shared" si="366"/>
        <v>0</v>
      </c>
    </row>
    <row r="198" spans="1:44" s="269" customFormat="1" ht="13.2" x14ac:dyDescent="0.25">
      <c r="A198" s="295">
        <v>3235</v>
      </c>
      <c r="B198" s="287" t="s">
        <v>42</v>
      </c>
      <c r="C198" s="387">
        <f>SUM(D198:Q198)</f>
        <v>0</v>
      </c>
      <c r="D198" s="387"/>
      <c r="E198" s="387"/>
      <c r="F198" s="387"/>
      <c r="G198" s="387"/>
      <c r="H198" s="387"/>
      <c r="I198" s="387"/>
      <c r="J198" s="387"/>
      <c r="K198" s="387"/>
      <c r="L198" s="387"/>
      <c r="M198" s="387"/>
      <c r="N198" s="296"/>
      <c r="O198" s="296"/>
      <c r="P198" s="296"/>
      <c r="Q198" s="296"/>
      <c r="R198" s="296">
        <f>SUM(S198:AE198)</f>
        <v>0</v>
      </c>
      <c r="S198" s="296"/>
      <c r="T198" s="296"/>
      <c r="U198" s="296"/>
      <c r="V198" s="387"/>
      <c r="W198" s="387"/>
      <c r="X198" s="387"/>
      <c r="Y198" s="387"/>
      <c r="Z198" s="387"/>
      <c r="AA198" s="387"/>
      <c r="AB198" s="296"/>
      <c r="AC198" s="296"/>
      <c r="AD198" s="296"/>
      <c r="AE198" s="296"/>
      <c r="AF198" s="296">
        <f>SUM(AG198:AR198)</f>
        <v>0</v>
      </c>
      <c r="AG198" s="296"/>
      <c r="AH198" s="296"/>
      <c r="AI198" s="296"/>
      <c r="AJ198" s="387"/>
      <c r="AK198" s="387"/>
      <c r="AL198" s="387"/>
      <c r="AM198" s="387"/>
      <c r="AN198" s="387"/>
      <c r="AO198" s="296"/>
      <c r="AP198" s="296"/>
      <c r="AQ198" s="296"/>
      <c r="AR198" s="296"/>
    </row>
    <row r="199" spans="1:44" s="269" customFormat="1" ht="13.2" x14ac:dyDescent="0.25">
      <c r="A199" s="295">
        <v>3237</v>
      </c>
      <c r="B199" s="287" t="s">
        <v>44</v>
      </c>
      <c r="C199" s="387">
        <f>SUM(D199:Q199)</f>
        <v>0</v>
      </c>
      <c r="D199" s="387"/>
      <c r="E199" s="387"/>
      <c r="F199" s="387"/>
      <c r="G199" s="387"/>
      <c r="H199" s="387"/>
      <c r="I199" s="387">
        <v>0</v>
      </c>
      <c r="J199" s="387"/>
      <c r="K199" s="387"/>
      <c r="L199" s="387"/>
      <c r="M199" s="387"/>
      <c r="N199" s="296"/>
      <c r="O199" s="296"/>
      <c r="P199" s="296"/>
      <c r="Q199" s="296"/>
      <c r="R199" s="296"/>
      <c r="S199" s="296"/>
      <c r="T199" s="296"/>
      <c r="U199" s="296"/>
      <c r="V199" s="387"/>
      <c r="W199" s="387"/>
      <c r="X199" s="387"/>
      <c r="Y199" s="387"/>
      <c r="Z199" s="387"/>
      <c r="AA199" s="387"/>
      <c r="AB199" s="296"/>
      <c r="AC199" s="296"/>
      <c r="AD199" s="296"/>
      <c r="AE199" s="296"/>
      <c r="AF199" s="296">
        <f>SUM(AG199:AR199)</f>
        <v>0</v>
      </c>
      <c r="AG199" s="296"/>
      <c r="AH199" s="296"/>
      <c r="AI199" s="296"/>
      <c r="AJ199" s="387"/>
      <c r="AK199" s="387"/>
      <c r="AL199" s="387"/>
      <c r="AM199" s="387"/>
      <c r="AN199" s="387"/>
      <c r="AO199" s="296"/>
      <c r="AP199" s="296"/>
      <c r="AQ199" s="296"/>
      <c r="AR199" s="296"/>
    </row>
    <row r="200" spans="1:44" s="269" customFormat="1" ht="13.2" x14ac:dyDescent="0.25">
      <c r="A200" s="286">
        <v>323</v>
      </c>
      <c r="B200" s="297"/>
      <c r="C200" s="298">
        <f>SUM(C198:C199)</f>
        <v>0</v>
      </c>
      <c r="D200" s="298">
        <f t="shared" ref="D200:H200" si="367">SUM(D198:D199)</f>
        <v>0</v>
      </c>
      <c r="E200" s="298">
        <f t="shared" si="367"/>
        <v>0</v>
      </c>
      <c r="F200" s="298">
        <f t="shared" si="367"/>
        <v>0</v>
      </c>
      <c r="G200" s="298">
        <f t="shared" si="367"/>
        <v>0</v>
      </c>
      <c r="H200" s="298">
        <f t="shared" si="367"/>
        <v>0</v>
      </c>
      <c r="I200" s="298">
        <f>SUM(I198:I199)</f>
        <v>0</v>
      </c>
      <c r="J200" s="298">
        <f t="shared" ref="J200:O200" si="368">SUM(J198:J199)</f>
        <v>0</v>
      </c>
      <c r="K200" s="298">
        <f t="shared" si="368"/>
        <v>0</v>
      </c>
      <c r="L200" s="298">
        <f t="shared" si="368"/>
        <v>0</v>
      </c>
      <c r="M200" s="298">
        <f t="shared" ref="M200" si="369">SUM(M198:M199)</f>
        <v>0</v>
      </c>
      <c r="N200" s="298">
        <f t="shared" si="368"/>
        <v>0</v>
      </c>
      <c r="O200" s="298">
        <f t="shared" si="368"/>
        <v>0</v>
      </c>
      <c r="P200" s="298">
        <f t="shared" ref="P200:Q200" si="370">SUM(P199)</f>
        <v>0</v>
      </c>
      <c r="Q200" s="298">
        <f t="shared" si="370"/>
        <v>0</v>
      </c>
      <c r="R200" s="298">
        <f>SUM(R199)</f>
        <v>0</v>
      </c>
      <c r="S200" s="298">
        <f t="shared" ref="S200:AE200" si="371">SUM(S199)</f>
        <v>0</v>
      </c>
      <c r="T200" s="298"/>
      <c r="U200" s="298">
        <f t="shared" si="371"/>
        <v>0</v>
      </c>
      <c r="V200" s="298">
        <f t="shared" si="371"/>
        <v>0</v>
      </c>
      <c r="W200" s="298">
        <f t="shared" si="371"/>
        <v>0</v>
      </c>
      <c r="X200" s="298">
        <f t="shared" si="371"/>
        <v>0</v>
      </c>
      <c r="Y200" s="298">
        <f t="shared" si="371"/>
        <v>0</v>
      </c>
      <c r="Z200" s="298">
        <f t="shared" si="371"/>
        <v>0</v>
      </c>
      <c r="AA200" s="298">
        <f t="shared" ref="AA200" si="372">SUM(AA199)</f>
        <v>0</v>
      </c>
      <c r="AB200" s="298">
        <f t="shared" si="371"/>
        <v>0</v>
      </c>
      <c r="AC200" s="298">
        <f t="shared" si="371"/>
        <v>0</v>
      </c>
      <c r="AD200" s="298">
        <f t="shared" si="371"/>
        <v>0</v>
      </c>
      <c r="AE200" s="298">
        <f t="shared" si="371"/>
        <v>0</v>
      </c>
      <c r="AF200" s="298">
        <f>SUM(AF199)</f>
        <v>0</v>
      </c>
      <c r="AG200" s="298">
        <f t="shared" ref="AG200" si="373">SUM(AG199)</f>
        <v>0</v>
      </c>
      <c r="AH200" s="298"/>
      <c r="AI200" s="298">
        <f t="shared" ref="AI200:AR200" si="374">SUM(AI199)</f>
        <v>0</v>
      </c>
      <c r="AJ200" s="298">
        <f t="shared" si="374"/>
        <v>0</v>
      </c>
      <c r="AK200" s="298">
        <f t="shared" si="374"/>
        <v>0</v>
      </c>
      <c r="AL200" s="298">
        <f t="shared" si="374"/>
        <v>0</v>
      </c>
      <c r="AM200" s="298">
        <f t="shared" si="374"/>
        <v>0</v>
      </c>
      <c r="AN200" s="298">
        <f t="shared" si="374"/>
        <v>0</v>
      </c>
      <c r="AO200" s="298">
        <f t="shared" si="374"/>
        <v>0</v>
      </c>
      <c r="AP200" s="298">
        <f t="shared" si="374"/>
        <v>0</v>
      </c>
      <c r="AQ200" s="298">
        <f t="shared" si="374"/>
        <v>0</v>
      </c>
      <c r="AR200" s="298">
        <f t="shared" si="374"/>
        <v>0</v>
      </c>
    </row>
    <row r="201" spans="1:44" ht="26.4" x14ac:dyDescent="0.25">
      <c r="A201" s="292" t="s">
        <v>21</v>
      </c>
      <c r="B201" s="293" t="s">
        <v>69</v>
      </c>
      <c r="C201" s="300"/>
      <c r="D201" s="294"/>
      <c r="E201" s="294"/>
      <c r="F201" s="300"/>
      <c r="G201" s="300"/>
      <c r="H201" s="300"/>
      <c r="I201" s="300"/>
      <c r="J201" s="300"/>
      <c r="K201" s="300"/>
      <c r="L201" s="300"/>
      <c r="M201" s="300"/>
      <c r="N201" s="300"/>
      <c r="O201" s="300"/>
      <c r="P201" s="300"/>
      <c r="Q201" s="300"/>
      <c r="R201" s="300"/>
      <c r="S201" s="294"/>
      <c r="T201" s="294"/>
      <c r="U201" s="300"/>
      <c r="V201" s="300"/>
      <c r="W201" s="300"/>
      <c r="X201" s="300"/>
      <c r="Y201" s="300"/>
      <c r="Z201" s="300"/>
      <c r="AA201" s="300"/>
      <c r="AB201" s="300"/>
      <c r="AC201" s="300"/>
      <c r="AD201" s="300"/>
      <c r="AE201" s="300"/>
      <c r="AF201" s="300"/>
      <c r="AG201" s="294"/>
      <c r="AH201" s="294"/>
      <c r="AI201" s="300"/>
      <c r="AJ201" s="300"/>
      <c r="AK201" s="300"/>
      <c r="AL201" s="300"/>
      <c r="AM201" s="300"/>
      <c r="AN201" s="300"/>
      <c r="AO201" s="300"/>
      <c r="AP201" s="300"/>
      <c r="AQ201" s="300"/>
      <c r="AR201" s="300"/>
    </row>
    <row r="202" spans="1:44" ht="13.2" x14ac:dyDescent="0.25">
      <c r="A202" s="295">
        <v>3111</v>
      </c>
      <c r="B202" s="287" t="s">
        <v>23</v>
      </c>
      <c r="C202" s="296"/>
      <c r="D202" s="296"/>
      <c r="E202" s="296"/>
      <c r="F202" s="296"/>
      <c r="G202" s="296"/>
      <c r="H202" s="296"/>
      <c r="I202" s="296"/>
      <c r="J202" s="296"/>
      <c r="K202" s="296"/>
      <c r="L202" s="296"/>
      <c r="M202" s="296"/>
      <c r="N202" s="296"/>
      <c r="O202" s="296"/>
      <c r="P202" s="296"/>
      <c r="Q202" s="296"/>
      <c r="R202" s="296"/>
      <c r="S202" s="296"/>
      <c r="T202" s="296"/>
      <c r="U202" s="296"/>
      <c r="V202" s="296"/>
      <c r="W202" s="296"/>
      <c r="X202" s="296"/>
      <c r="Y202" s="296"/>
      <c r="Z202" s="296"/>
      <c r="AA202" s="296"/>
      <c r="AB202" s="296"/>
      <c r="AC202" s="296"/>
      <c r="AD202" s="296"/>
      <c r="AE202" s="296"/>
      <c r="AF202" s="296"/>
      <c r="AG202" s="296"/>
      <c r="AH202" s="296"/>
      <c r="AI202" s="296"/>
      <c r="AJ202" s="296"/>
      <c r="AK202" s="296"/>
      <c r="AL202" s="296"/>
      <c r="AM202" s="296"/>
      <c r="AN202" s="296"/>
      <c r="AO202" s="296"/>
      <c r="AP202" s="296"/>
      <c r="AQ202" s="296"/>
      <c r="AR202" s="296"/>
    </row>
    <row r="203" spans="1:44" ht="26.4" x14ac:dyDescent="0.25">
      <c r="A203" s="295">
        <v>3132</v>
      </c>
      <c r="B203" s="287" t="s">
        <v>26</v>
      </c>
      <c r="C203" s="296"/>
      <c r="D203" s="296"/>
      <c r="E203" s="296"/>
      <c r="F203" s="296"/>
      <c r="G203" s="296"/>
      <c r="H203" s="296"/>
      <c r="I203" s="296"/>
      <c r="J203" s="296"/>
      <c r="K203" s="296"/>
      <c r="L203" s="296"/>
      <c r="M203" s="296"/>
      <c r="N203" s="296"/>
      <c r="O203" s="296"/>
      <c r="P203" s="296"/>
      <c r="Q203" s="296"/>
      <c r="R203" s="296"/>
      <c r="S203" s="296"/>
      <c r="T203" s="296"/>
      <c r="U203" s="296"/>
      <c r="V203" s="296"/>
      <c r="W203" s="296"/>
      <c r="X203" s="296"/>
      <c r="Y203" s="296"/>
      <c r="Z203" s="296"/>
      <c r="AA203" s="296"/>
      <c r="AB203" s="296"/>
      <c r="AC203" s="296"/>
      <c r="AD203" s="296"/>
      <c r="AE203" s="296"/>
      <c r="AF203" s="296"/>
      <c r="AG203" s="296"/>
      <c r="AH203" s="296"/>
      <c r="AI203" s="296"/>
      <c r="AJ203" s="296"/>
      <c r="AK203" s="296"/>
      <c r="AL203" s="296"/>
      <c r="AM203" s="296"/>
      <c r="AN203" s="296"/>
      <c r="AO203" s="296"/>
      <c r="AP203" s="296"/>
      <c r="AQ203" s="296"/>
      <c r="AR203" s="296"/>
    </row>
    <row r="204" spans="1:44" ht="26.4" x14ac:dyDescent="0.25">
      <c r="A204" s="295">
        <v>3133</v>
      </c>
      <c r="B204" s="287" t="s">
        <v>27</v>
      </c>
      <c r="C204" s="296"/>
      <c r="D204" s="296"/>
      <c r="E204" s="296"/>
      <c r="F204" s="296"/>
      <c r="G204" s="296"/>
      <c r="H204" s="296"/>
      <c r="I204" s="296"/>
      <c r="J204" s="296"/>
      <c r="K204" s="296"/>
      <c r="L204" s="296"/>
      <c r="M204" s="296"/>
      <c r="N204" s="296"/>
      <c r="O204" s="296"/>
      <c r="P204" s="296"/>
      <c r="Q204" s="296"/>
      <c r="R204" s="296"/>
      <c r="S204" s="296"/>
      <c r="T204" s="296"/>
      <c r="U204" s="296"/>
      <c r="V204" s="296"/>
      <c r="W204" s="296"/>
      <c r="X204" s="296"/>
      <c r="Y204" s="296"/>
      <c r="Z204" s="296"/>
      <c r="AA204" s="296"/>
      <c r="AB204" s="296"/>
      <c r="AC204" s="296"/>
      <c r="AD204" s="296"/>
      <c r="AE204" s="296"/>
      <c r="AF204" s="296"/>
      <c r="AG204" s="296"/>
      <c r="AH204" s="296"/>
      <c r="AI204" s="296"/>
      <c r="AJ204" s="296"/>
      <c r="AK204" s="296"/>
      <c r="AL204" s="296"/>
      <c r="AM204" s="296"/>
      <c r="AN204" s="296"/>
      <c r="AO204" s="296"/>
      <c r="AP204" s="296"/>
      <c r="AQ204" s="296"/>
      <c r="AR204" s="296"/>
    </row>
    <row r="205" spans="1:44" ht="13.2" x14ac:dyDescent="0.25">
      <c r="A205" s="295">
        <v>3236</v>
      </c>
      <c r="B205" s="287" t="s">
        <v>43</v>
      </c>
      <c r="C205" s="296"/>
      <c r="D205" s="296"/>
      <c r="E205" s="296"/>
      <c r="F205" s="296"/>
      <c r="G205" s="296"/>
      <c r="H205" s="296"/>
      <c r="I205" s="296"/>
      <c r="J205" s="296"/>
      <c r="K205" s="296"/>
      <c r="L205" s="296"/>
      <c r="M205" s="296"/>
      <c r="N205" s="296"/>
      <c r="O205" s="296"/>
      <c r="P205" s="296"/>
      <c r="Q205" s="296"/>
      <c r="R205" s="296"/>
      <c r="S205" s="296"/>
      <c r="T205" s="296"/>
      <c r="U205" s="296"/>
      <c r="V205" s="296"/>
      <c r="W205" s="296"/>
      <c r="X205" s="296"/>
      <c r="Y205" s="296"/>
      <c r="Z205" s="296"/>
      <c r="AA205" s="296"/>
      <c r="AB205" s="296"/>
      <c r="AC205" s="296"/>
      <c r="AD205" s="296"/>
      <c r="AE205" s="296"/>
      <c r="AF205" s="296"/>
      <c r="AG205" s="296"/>
      <c r="AH205" s="296"/>
      <c r="AI205" s="296"/>
      <c r="AJ205" s="296"/>
      <c r="AK205" s="296"/>
      <c r="AL205" s="296"/>
      <c r="AM205" s="296"/>
      <c r="AN205" s="296"/>
      <c r="AO205" s="296"/>
      <c r="AP205" s="296"/>
      <c r="AQ205" s="296"/>
      <c r="AR205" s="296"/>
    </row>
    <row r="206" spans="1:44" ht="24" x14ac:dyDescent="0.25">
      <c r="A206" s="292" t="s">
        <v>21</v>
      </c>
      <c r="B206" s="470" t="s">
        <v>70</v>
      </c>
      <c r="C206" s="300"/>
      <c r="D206" s="294"/>
      <c r="E206" s="294"/>
      <c r="F206" s="300"/>
      <c r="G206" s="300"/>
      <c r="H206" s="300"/>
      <c r="I206" s="300"/>
      <c r="J206" s="300"/>
      <c r="K206" s="300"/>
      <c r="L206" s="300"/>
      <c r="M206" s="300"/>
      <c r="N206" s="300"/>
      <c r="O206" s="300"/>
      <c r="P206" s="300"/>
      <c r="Q206" s="300"/>
      <c r="R206" s="300"/>
      <c r="S206" s="294"/>
      <c r="T206" s="294"/>
      <c r="U206" s="300"/>
      <c r="V206" s="300"/>
      <c r="W206" s="300"/>
      <c r="X206" s="300"/>
      <c r="Y206" s="300"/>
      <c r="Z206" s="300"/>
      <c r="AA206" s="300"/>
      <c r="AB206" s="300"/>
      <c r="AC206" s="300"/>
      <c r="AD206" s="300"/>
      <c r="AE206" s="300"/>
      <c r="AF206" s="300"/>
      <c r="AG206" s="294"/>
      <c r="AH206" s="294"/>
      <c r="AI206" s="300"/>
      <c r="AJ206" s="300"/>
      <c r="AK206" s="300"/>
      <c r="AL206" s="300"/>
      <c r="AM206" s="300"/>
      <c r="AN206" s="300"/>
      <c r="AO206" s="300"/>
      <c r="AP206" s="300"/>
      <c r="AQ206" s="300"/>
      <c r="AR206" s="300"/>
    </row>
    <row r="207" spans="1:44" ht="13.2" x14ac:dyDescent="0.25">
      <c r="A207" s="295">
        <v>3111</v>
      </c>
      <c r="B207" s="287" t="s">
        <v>23</v>
      </c>
      <c r="C207" s="296"/>
      <c r="D207" s="296"/>
      <c r="E207" s="296"/>
      <c r="F207" s="296"/>
      <c r="G207" s="296"/>
      <c r="H207" s="296"/>
      <c r="I207" s="296"/>
      <c r="J207" s="296"/>
      <c r="K207" s="296"/>
      <c r="L207" s="296"/>
      <c r="M207" s="296"/>
      <c r="N207" s="296"/>
      <c r="O207" s="296"/>
      <c r="P207" s="296"/>
      <c r="Q207" s="296"/>
      <c r="R207" s="296"/>
      <c r="S207" s="296"/>
      <c r="T207" s="296"/>
      <c r="U207" s="296"/>
      <c r="V207" s="296"/>
      <c r="W207" s="296"/>
      <c r="X207" s="296"/>
      <c r="Y207" s="296"/>
      <c r="Z207" s="296"/>
      <c r="AA207" s="296"/>
      <c r="AB207" s="296"/>
      <c r="AC207" s="296"/>
      <c r="AD207" s="296"/>
      <c r="AE207" s="296"/>
      <c r="AF207" s="296"/>
      <c r="AG207" s="296"/>
      <c r="AH207" s="296"/>
      <c r="AI207" s="296"/>
      <c r="AJ207" s="296"/>
      <c r="AK207" s="296"/>
      <c r="AL207" s="296"/>
      <c r="AM207" s="296"/>
      <c r="AN207" s="296"/>
      <c r="AO207" s="296"/>
      <c r="AP207" s="296"/>
      <c r="AQ207" s="296"/>
      <c r="AR207" s="296"/>
    </row>
    <row r="208" spans="1:44" ht="26.4" x14ac:dyDescent="0.25">
      <c r="A208" s="295">
        <v>3132</v>
      </c>
      <c r="B208" s="287" t="s">
        <v>26</v>
      </c>
      <c r="C208" s="296"/>
      <c r="D208" s="296"/>
      <c r="E208" s="296"/>
      <c r="F208" s="296"/>
      <c r="G208" s="296"/>
      <c r="H208" s="296"/>
      <c r="I208" s="296"/>
      <c r="J208" s="296"/>
      <c r="K208" s="296"/>
      <c r="L208" s="296"/>
      <c r="M208" s="296"/>
      <c r="N208" s="296"/>
      <c r="O208" s="296"/>
      <c r="P208" s="296"/>
      <c r="Q208" s="296"/>
      <c r="R208" s="296"/>
      <c r="S208" s="296"/>
      <c r="T208" s="296"/>
      <c r="U208" s="296"/>
      <c r="V208" s="296"/>
      <c r="W208" s="296"/>
      <c r="X208" s="296"/>
      <c r="Y208" s="296"/>
      <c r="Z208" s="296"/>
      <c r="AA208" s="296"/>
      <c r="AB208" s="296"/>
      <c r="AC208" s="296"/>
      <c r="AD208" s="296"/>
      <c r="AE208" s="296"/>
      <c r="AF208" s="296"/>
      <c r="AG208" s="296"/>
      <c r="AH208" s="296"/>
      <c r="AI208" s="296"/>
      <c r="AJ208" s="296"/>
      <c r="AK208" s="296"/>
      <c r="AL208" s="296"/>
      <c r="AM208" s="296"/>
      <c r="AN208" s="296"/>
      <c r="AO208" s="296"/>
      <c r="AP208" s="296"/>
      <c r="AQ208" s="296"/>
      <c r="AR208" s="296"/>
    </row>
    <row r="209" spans="1:44" ht="26.4" x14ac:dyDescent="0.25">
      <c r="A209" s="295">
        <v>3133</v>
      </c>
      <c r="B209" s="287" t="s">
        <v>27</v>
      </c>
      <c r="C209" s="296"/>
      <c r="D209" s="296"/>
      <c r="E209" s="296"/>
      <c r="F209" s="296"/>
      <c r="G209" s="296"/>
      <c r="H209" s="296"/>
      <c r="I209" s="296"/>
      <c r="J209" s="296"/>
      <c r="K209" s="296"/>
      <c r="L209" s="296"/>
      <c r="M209" s="296"/>
      <c r="N209" s="296"/>
      <c r="O209" s="296"/>
      <c r="P209" s="296"/>
      <c r="Q209" s="296"/>
      <c r="R209" s="296"/>
      <c r="S209" s="296"/>
      <c r="T209" s="296"/>
      <c r="U209" s="296"/>
      <c r="V209" s="296"/>
      <c r="W209" s="296"/>
      <c r="X209" s="296"/>
      <c r="Y209" s="296"/>
      <c r="Z209" s="296"/>
      <c r="AA209" s="296"/>
      <c r="AB209" s="296"/>
      <c r="AC209" s="296"/>
      <c r="AD209" s="296"/>
      <c r="AE209" s="296"/>
      <c r="AF209" s="296"/>
      <c r="AG209" s="296"/>
      <c r="AH209" s="296"/>
      <c r="AI209" s="296"/>
      <c r="AJ209" s="296"/>
      <c r="AK209" s="296"/>
      <c r="AL209" s="296"/>
      <c r="AM209" s="296"/>
      <c r="AN209" s="296"/>
      <c r="AO209" s="296"/>
      <c r="AP209" s="296"/>
      <c r="AQ209" s="296"/>
      <c r="AR209" s="296"/>
    </row>
    <row r="210" spans="1:44" s="269" customFormat="1" ht="24" x14ac:dyDescent="0.25">
      <c r="A210" s="307" t="s">
        <v>21</v>
      </c>
      <c r="B210" s="471" t="s">
        <v>71</v>
      </c>
      <c r="C210" s="309"/>
      <c r="D210" s="310"/>
      <c r="E210" s="310"/>
      <c r="F210" s="309"/>
      <c r="G210" s="309"/>
      <c r="H210" s="309"/>
      <c r="I210" s="309"/>
      <c r="J210" s="309"/>
      <c r="K210" s="309"/>
      <c r="L210" s="309"/>
      <c r="M210" s="309"/>
      <c r="N210" s="309"/>
      <c r="O210" s="309"/>
      <c r="P210" s="309"/>
      <c r="Q210" s="309"/>
      <c r="R210" s="309"/>
      <c r="S210" s="310"/>
      <c r="T210" s="310"/>
      <c r="U210" s="309"/>
      <c r="V210" s="309"/>
      <c r="W210" s="309"/>
      <c r="X210" s="309"/>
      <c r="Y210" s="309"/>
      <c r="Z210" s="309"/>
      <c r="AA210" s="309"/>
      <c r="AB210" s="309"/>
      <c r="AC210" s="309"/>
      <c r="AD210" s="309"/>
      <c r="AE210" s="309"/>
      <c r="AF210" s="309"/>
      <c r="AG210" s="310"/>
      <c r="AH210" s="310"/>
      <c r="AI210" s="309"/>
      <c r="AJ210" s="309"/>
      <c r="AK210" s="309"/>
      <c r="AL210" s="309"/>
      <c r="AM210" s="309"/>
      <c r="AN210" s="309"/>
      <c r="AO210" s="309"/>
      <c r="AP210" s="309"/>
      <c r="AQ210" s="309"/>
      <c r="AR210" s="309"/>
    </row>
    <row r="211" spans="1:44" s="269" customFormat="1" ht="13.2" x14ac:dyDescent="0.25">
      <c r="A211" s="295">
        <v>3111</v>
      </c>
      <c r="B211" s="287" t="s">
        <v>23</v>
      </c>
      <c r="C211" s="296"/>
      <c r="D211" s="296"/>
      <c r="E211" s="296"/>
      <c r="F211" s="296"/>
      <c r="G211" s="296"/>
      <c r="H211" s="296"/>
      <c r="I211" s="296"/>
      <c r="J211" s="296"/>
      <c r="K211" s="296"/>
      <c r="L211" s="296"/>
      <c r="M211" s="296"/>
      <c r="N211" s="296"/>
      <c r="O211" s="296"/>
      <c r="P211" s="296"/>
      <c r="Q211" s="296"/>
      <c r="R211" s="296"/>
      <c r="S211" s="296"/>
      <c r="T211" s="296"/>
      <c r="U211" s="296"/>
      <c r="V211" s="296"/>
      <c r="W211" s="296"/>
      <c r="X211" s="296"/>
      <c r="Y211" s="296"/>
      <c r="Z211" s="296"/>
      <c r="AA211" s="296"/>
      <c r="AB211" s="296"/>
      <c r="AC211" s="296"/>
      <c r="AD211" s="296"/>
      <c r="AE211" s="296"/>
      <c r="AF211" s="296"/>
      <c r="AG211" s="296"/>
      <c r="AH211" s="296"/>
      <c r="AI211" s="296"/>
      <c r="AJ211" s="296"/>
      <c r="AK211" s="296"/>
      <c r="AL211" s="296"/>
      <c r="AM211" s="296"/>
      <c r="AN211" s="296"/>
      <c r="AO211" s="296"/>
      <c r="AP211" s="296"/>
      <c r="AQ211" s="296"/>
      <c r="AR211" s="296"/>
    </row>
    <row r="212" spans="1:44" s="269" customFormat="1" ht="26.4" x14ac:dyDescent="0.25">
      <c r="A212" s="295">
        <v>3131</v>
      </c>
      <c r="B212" s="287" t="s">
        <v>26</v>
      </c>
      <c r="C212" s="296"/>
      <c r="D212" s="296"/>
      <c r="E212" s="296"/>
      <c r="F212" s="296"/>
      <c r="G212" s="296"/>
      <c r="H212" s="296"/>
      <c r="I212" s="296"/>
      <c r="J212" s="296"/>
      <c r="K212" s="296"/>
      <c r="L212" s="296"/>
      <c r="M212" s="296"/>
      <c r="N212" s="296"/>
      <c r="O212" s="296"/>
      <c r="P212" s="296"/>
      <c r="Q212" s="296"/>
      <c r="R212" s="296"/>
      <c r="S212" s="296"/>
      <c r="T212" s="296"/>
      <c r="U212" s="296"/>
      <c r="V212" s="296"/>
      <c r="W212" s="296"/>
      <c r="X212" s="296"/>
      <c r="Y212" s="296"/>
      <c r="Z212" s="296"/>
      <c r="AA212" s="296"/>
      <c r="AB212" s="296"/>
      <c r="AC212" s="296"/>
      <c r="AD212" s="296"/>
      <c r="AE212" s="296"/>
      <c r="AF212" s="296"/>
      <c r="AG212" s="296"/>
      <c r="AH212" s="296"/>
      <c r="AI212" s="296"/>
      <c r="AJ212" s="296"/>
      <c r="AK212" s="296"/>
      <c r="AL212" s="296"/>
      <c r="AM212" s="296"/>
      <c r="AN212" s="296"/>
      <c r="AO212" s="296"/>
      <c r="AP212" s="296"/>
      <c r="AQ212" s="296"/>
      <c r="AR212" s="296"/>
    </row>
    <row r="213" spans="1:44" s="269" customFormat="1" ht="26.4" x14ac:dyDescent="0.25">
      <c r="A213" s="295">
        <v>3133</v>
      </c>
      <c r="B213" s="287" t="s">
        <v>27</v>
      </c>
      <c r="C213" s="296"/>
      <c r="D213" s="296"/>
      <c r="E213" s="296"/>
      <c r="F213" s="296"/>
      <c r="G213" s="296"/>
      <c r="H213" s="296"/>
      <c r="I213" s="296"/>
      <c r="J213" s="296"/>
      <c r="K213" s="296"/>
      <c r="L213" s="296"/>
      <c r="M213" s="296"/>
      <c r="N213" s="296"/>
      <c r="O213" s="296"/>
      <c r="P213" s="296"/>
      <c r="Q213" s="296"/>
      <c r="R213" s="296"/>
      <c r="S213" s="296"/>
      <c r="T213" s="296"/>
      <c r="U213" s="296"/>
      <c r="V213" s="296"/>
      <c r="W213" s="296"/>
      <c r="X213" s="296"/>
      <c r="Y213" s="296"/>
      <c r="Z213" s="296"/>
      <c r="AA213" s="296"/>
      <c r="AB213" s="296"/>
      <c r="AC213" s="296"/>
      <c r="AD213" s="296"/>
      <c r="AE213" s="296"/>
      <c r="AF213" s="296"/>
      <c r="AG213" s="296"/>
      <c r="AH213" s="296"/>
      <c r="AI213" s="296"/>
      <c r="AJ213" s="296"/>
      <c r="AK213" s="296"/>
      <c r="AL213" s="296"/>
      <c r="AM213" s="296"/>
      <c r="AN213" s="296"/>
      <c r="AO213" s="296"/>
      <c r="AP213" s="296"/>
      <c r="AQ213" s="296"/>
      <c r="AR213" s="296"/>
    </row>
    <row r="214" spans="1:44" s="269" customFormat="1" ht="13.2" x14ac:dyDescent="0.25">
      <c r="A214" s="295">
        <v>3222</v>
      </c>
      <c r="B214" s="287" t="s">
        <v>33</v>
      </c>
      <c r="C214" s="296"/>
      <c r="D214" s="296"/>
      <c r="E214" s="296"/>
      <c r="F214" s="296"/>
      <c r="G214" s="296"/>
      <c r="H214" s="296"/>
      <c r="I214" s="296"/>
      <c r="J214" s="296"/>
      <c r="K214" s="296"/>
      <c r="L214" s="296"/>
      <c r="M214" s="296"/>
      <c r="N214" s="296"/>
      <c r="O214" s="296"/>
      <c r="P214" s="296"/>
      <c r="Q214" s="296"/>
      <c r="R214" s="296"/>
      <c r="S214" s="296"/>
      <c r="T214" s="296"/>
      <c r="U214" s="296"/>
      <c r="V214" s="296"/>
      <c r="W214" s="296"/>
      <c r="X214" s="296"/>
      <c r="Y214" s="296"/>
      <c r="Z214" s="296"/>
      <c r="AA214" s="296"/>
      <c r="AB214" s="296"/>
      <c r="AC214" s="296"/>
      <c r="AD214" s="296"/>
      <c r="AE214" s="296"/>
      <c r="AF214" s="296"/>
      <c r="AG214" s="296"/>
      <c r="AH214" s="296"/>
      <c r="AI214" s="296"/>
      <c r="AJ214" s="296"/>
      <c r="AK214" s="296"/>
      <c r="AL214" s="296"/>
      <c r="AM214" s="296"/>
      <c r="AN214" s="296"/>
      <c r="AO214" s="296"/>
      <c r="AP214" s="296"/>
      <c r="AQ214" s="296"/>
      <c r="AR214" s="296"/>
    </row>
    <row r="215" spans="1:44" s="269" customFormat="1" ht="13.2" x14ac:dyDescent="0.25">
      <c r="A215" s="295">
        <v>3223</v>
      </c>
      <c r="B215" s="287" t="s">
        <v>34</v>
      </c>
      <c r="C215" s="296"/>
      <c r="D215" s="296"/>
      <c r="E215" s="296"/>
      <c r="F215" s="296"/>
      <c r="G215" s="296"/>
      <c r="H215" s="296"/>
      <c r="I215" s="296"/>
      <c r="J215" s="296"/>
      <c r="K215" s="296"/>
      <c r="L215" s="296"/>
      <c r="M215" s="296"/>
      <c r="N215" s="296"/>
      <c r="O215" s="296"/>
      <c r="P215" s="296"/>
      <c r="Q215" s="296"/>
      <c r="R215" s="296"/>
      <c r="S215" s="296"/>
      <c r="T215" s="296"/>
      <c r="U215" s="296"/>
      <c r="V215" s="296"/>
      <c r="W215" s="296"/>
      <c r="X215" s="296"/>
      <c r="Y215" s="296"/>
      <c r="Z215" s="296"/>
      <c r="AA215" s="296"/>
      <c r="AB215" s="296"/>
      <c r="AC215" s="296"/>
      <c r="AD215" s="296"/>
      <c r="AE215" s="296"/>
      <c r="AF215" s="296"/>
      <c r="AG215" s="296"/>
      <c r="AH215" s="296"/>
      <c r="AI215" s="296"/>
      <c r="AJ215" s="296"/>
      <c r="AK215" s="296"/>
      <c r="AL215" s="296"/>
      <c r="AM215" s="296"/>
      <c r="AN215" s="296"/>
      <c r="AO215" s="296"/>
      <c r="AP215" s="296"/>
      <c r="AQ215" s="296"/>
      <c r="AR215" s="296"/>
    </row>
    <row r="216" spans="1:44" ht="26.4" x14ac:dyDescent="0.25">
      <c r="A216" s="292" t="s">
        <v>21</v>
      </c>
      <c r="B216" s="293" t="s">
        <v>72</v>
      </c>
      <c r="C216" s="294">
        <f>C218+C220+C224+C229+C231</f>
        <v>0</v>
      </c>
      <c r="D216" s="294">
        <f t="shared" ref="D216:O216" si="375">D218+D220+D224+D229+D231</f>
        <v>0</v>
      </c>
      <c r="E216" s="294"/>
      <c r="F216" s="294">
        <f t="shared" si="375"/>
        <v>0</v>
      </c>
      <c r="G216" s="294">
        <f t="shared" si="375"/>
        <v>0</v>
      </c>
      <c r="H216" s="294">
        <f t="shared" si="375"/>
        <v>0</v>
      </c>
      <c r="I216" s="294">
        <f t="shared" si="375"/>
        <v>0</v>
      </c>
      <c r="J216" s="294">
        <f t="shared" ref="J216" si="376">J218+J220+J224+J229+J231</f>
        <v>0</v>
      </c>
      <c r="K216" s="294">
        <f t="shared" si="375"/>
        <v>0</v>
      </c>
      <c r="L216" s="294">
        <f t="shared" si="375"/>
        <v>0</v>
      </c>
      <c r="M216" s="294">
        <f t="shared" ref="M216" si="377">M218+M220+M224+M229+M231</f>
        <v>0</v>
      </c>
      <c r="N216" s="294">
        <f t="shared" si="375"/>
        <v>0</v>
      </c>
      <c r="O216" s="294">
        <f t="shared" si="375"/>
        <v>0</v>
      </c>
      <c r="P216" s="294">
        <f t="shared" ref="P216" si="378">P218+P220+P224+P229+P231</f>
        <v>0</v>
      </c>
      <c r="Q216" s="294"/>
      <c r="R216" s="294">
        <f>R218+R220+R224+R229+R231</f>
        <v>0</v>
      </c>
      <c r="S216" s="294">
        <f t="shared" ref="S216:AD216" si="379">S218+S220+S224+S229+S231</f>
        <v>0</v>
      </c>
      <c r="T216" s="294"/>
      <c r="U216" s="294">
        <f t="shared" si="379"/>
        <v>0</v>
      </c>
      <c r="V216" s="294">
        <f t="shared" si="379"/>
        <v>0</v>
      </c>
      <c r="W216" s="294">
        <f t="shared" si="379"/>
        <v>0</v>
      </c>
      <c r="X216" s="294">
        <f t="shared" si="379"/>
        <v>0</v>
      </c>
      <c r="Y216" s="294">
        <f t="shared" si="379"/>
        <v>0</v>
      </c>
      <c r="Z216" s="294">
        <f t="shared" si="379"/>
        <v>0</v>
      </c>
      <c r="AA216" s="294">
        <f t="shared" ref="AA216" si="380">AA218+AA220+AA224+AA229+AA231</f>
        <v>0</v>
      </c>
      <c r="AB216" s="294">
        <f t="shared" si="379"/>
        <v>0</v>
      </c>
      <c r="AC216" s="294">
        <f t="shared" si="379"/>
        <v>0</v>
      </c>
      <c r="AD216" s="294">
        <f t="shared" si="379"/>
        <v>0</v>
      </c>
      <c r="AE216" s="294"/>
      <c r="AF216" s="294">
        <f>AF218+AF220+AF224+AF229+AF231</f>
        <v>0</v>
      </c>
      <c r="AG216" s="294">
        <f t="shared" ref="AG216:AQ216" si="381">AG218+AG220+AG224+AG229+AG231</f>
        <v>0</v>
      </c>
      <c r="AH216" s="294"/>
      <c r="AI216" s="294">
        <f t="shared" si="381"/>
        <v>0</v>
      </c>
      <c r="AJ216" s="294">
        <f t="shared" si="381"/>
        <v>0</v>
      </c>
      <c r="AK216" s="294">
        <f t="shared" si="381"/>
        <v>0</v>
      </c>
      <c r="AL216" s="294">
        <f t="shared" si="381"/>
        <v>0</v>
      </c>
      <c r="AM216" s="294">
        <f t="shared" si="381"/>
        <v>0</v>
      </c>
      <c r="AN216" s="294">
        <f t="shared" si="381"/>
        <v>0</v>
      </c>
      <c r="AO216" s="294">
        <f t="shared" si="381"/>
        <v>0</v>
      </c>
      <c r="AP216" s="294">
        <f t="shared" si="381"/>
        <v>0</v>
      </c>
      <c r="AQ216" s="294">
        <f t="shared" si="381"/>
        <v>0</v>
      </c>
      <c r="AR216" s="294"/>
    </row>
    <row r="217" spans="1:44" ht="13.2" x14ac:dyDescent="0.25">
      <c r="A217" s="295">
        <v>3111</v>
      </c>
      <c r="B217" s="287" t="s">
        <v>23</v>
      </c>
      <c r="C217" s="296">
        <f>SUM(D217:Q217)</f>
        <v>0</v>
      </c>
      <c r="D217" s="296"/>
      <c r="E217" s="296"/>
      <c r="F217" s="296"/>
      <c r="G217" s="296"/>
      <c r="H217" s="296"/>
      <c r="I217" s="296"/>
      <c r="J217" s="296"/>
      <c r="K217" s="296"/>
      <c r="L217" s="296"/>
      <c r="M217" s="296"/>
      <c r="N217" s="296"/>
      <c r="O217" s="296"/>
      <c r="P217" s="296"/>
      <c r="Q217" s="296"/>
      <c r="R217" s="296">
        <f>SUM(S217:AE217)</f>
        <v>0</v>
      </c>
      <c r="S217" s="296"/>
      <c r="T217" s="296"/>
      <c r="U217" s="296"/>
      <c r="V217" s="296"/>
      <c r="W217" s="296"/>
      <c r="X217" s="296"/>
      <c r="Y217" s="296"/>
      <c r="Z217" s="296"/>
      <c r="AA217" s="296"/>
      <c r="AB217" s="296"/>
      <c r="AC217" s="296"/>
      <c r="AD217" s="296"/>
      <c r="AE217" s="296"/>
      <c r="AF217" s="296">
        <f>SUM(AG217:AR217)</f>
        <v>0</v>
      </c>
      <c r="AG217" s="296"/>
      <c r="AH217" s="296"/>
      <c r="AI217" s="296"/>
      <c r="AJ217" s="296"/>
      <c r="AK217" s="296"/>
      <c r="AL217" s="296"/>
      <c r="AM217" s="296"/>
      <c r="AN217" s="296"/>
      <c r="AO217" s="296"/>
      <c r="AP217" s="296"/>
      <c r="AQ217" s="296"/>
      <c r="AR217" s="296"/>
    </row>
    <row r="218" spans="1:44" ht="13.2" x14ac:dyDescent="0.25">
      <c r="A218" s="286">
        <v>311</v>
      </c>
      <c r="B218" s="297"/>
      <c r="C218" s="298">
        <f>SUM(C217)</f>
        <v>0</v>
      </c>
      <c r="D218" s="298">
        <f t="shared" ref="D218:O218" si="382">SUM(D217)</f>
        <v>0</v>
      </c>
      <c r="E218" s="298"/>
      <c r="F218" s="298">
        <f t="shared" si="382"/>
        <v>0</v>
      </c>
      <c r="G218" s="298">
        <f t="shared" si="382"/>
        <v>0</v>
      </c>
      <c r="H218" s="298">
        <f t="shared" si="382"/>
        <v>0</v>
      </c>
      <c r="I218" s="298">
        <f t="shared" si="382"/>
        <v>0</v>
      </c>
      <c r="J218" s="298">
        <f t="shared" ref="J218" si="383">SUM(J217)</f>
        <v>0</v>
      </c>
      <c r="K218" s="298">
        <f t="shared" si="382"/>
        <v>0</v>
      </c>
      <c r="L218" s="298">
        <f t="shared" si="382"/>
        <v>0</v>
      </c>
      <c r="M218" s="298">
        <f t="shared" ref="M218" si="384">SUM(M217)</f>
        <v>0</v>
      </c>
      <c r="N218" s="298">
        <f t="shared" si="382"/>
        <v>0</v>
      </c>
      <c r="O218" s="298">
        <f t="shared" si="382"/>
        <v>0</v>
      </c>
      <c r="P218" s="298">
        <f t="shared" ref="P218" si="385">SUM(P217)</f>
        <v>0</v>
      </c>
      <c r="Q218" s="298"/>
      <c r="R218" s="298">
        <f>SUM(R217)</f>
        <v>0</v>
      </c>
      <c r="S218" s="298">
        <f t="shared" ref="S218:AD218" si="386">SUM(S217)</f>
        <v>0</v>
      </c>
      <c r="T218" s="298"/>
      <c r="U218" s="298">
        <f t="shared" si="386"/>
        <v>0</v>
      </c>
      <c r="V218" s="298">
        <f t="shared" si="386"/>
        <v>0</v>
      </c>
      <c r="W218" s="298">
        <f t="shared" si="386"/>
        <v>0</v>
      </c>
      <c r="X218" s="298">
        <f t="shared" si="386"/>
        <v>0</v>
      </c>
      <c r="Y218" s="298">
        <f t="shared" si="386"/>
        <v>0</v>
      </c>
      <c r="Z218" s="298">
        <f t="shared" si="386"/>
        <v>0</v>
      </c>
      <c r="AA218" s="298">
        <f t="shared" ref="AA218" si="387">SUM(AA217)</f>
        <v>0</v>
      </c>
      <c r="AB218" s="298">
        <f t="shared" si="386"/>
        <v>0</v>
      </c>
      <c r="AC218" s="298">
        <f t="shared" si="386"/>
        <v>0</v>
      </c>
      <c r="AD218" s="298">
        <f t="shared" si="386"/>
        <v>0</v>
      </c>
      <c r="AE218" s="298"/>
      <c r="AF218" s="298">
        <f>SUM(AF217)</f>
        <v>0</v>
      </c>
      <c r="AG218" s="298">
        <f t="shared" ref="AG218:AQ218" si="388">SUM(AG217)</f>
        <v>0</v>
      </c>
      <c r="AH218" s="298"/>
      <c r="AI218" s="298">
        <f t="shared" si="388"/>
        <v>0</v>
      </c>
      <c r="AJ218" s="298">
        <f t="shared" si="388"/>
        <v>0</v>
      </c>
      <c r="AK218" s="298">
        <f t="shared" si="388"/>
        <v>0</v>
      </c>
      <c r="AL218" s="298">
        <f t="shared" si="388"/>
        <v>0</v>
      </c>
      <c r="AM218" s="298">
        <f t="shared" si="388"/>
        <v>0</v>
      </c>
      <c r="AN218" s="298">
        <f t="shared" si="388"/>
        <v>0</v>
      </c>
      <c r="AO218" s="298">
        <f t="shared" si="388"/>
        <v>0</v>
      </c>
      <c r="AP218" s="298">
        <f t="shared" si="388"/>
        <v>0</v>
      </c>
      <c r="AQ218" s="298">
        <f t="shared" si="388"/>
        <v>0</v>
      </c>
      <c r="AR218" s="298"/>
    </row>
    <row r="219" spans="1:44" ht="13.2" x14ac:dyDescent="0.25">
      <c r="A219" s="295">
        <v>3121</v>
      </c>
      <c r="B219" s="287" t="s">
        <v>24</v>
      </c>
      <c r="C219" s="296">
        <f>SUM(D219:Q219)</f>
        <v>0</v>
      </c>
      <c r="D219" s="296"/>
      <c r="E219" s="296"/>
      <c r="F219" s="296"/>
      <c r="G219" s="296"/>
      <c r="H219" s="296"/>
      <c r="I219" s="296"/>
      <c r="J219" s="296"/>
      <c r="K219" s="296"/>
      <c r="L219" s="296"/>
      <c r="M219" s="296"/>
      <c r="N219" s="296"/>
      <c r="O219" s="296"/>
      <c r="P219" s="296"/>
      <c r="Q219" s="296"/>
      <c r="R219" s="296">
        <f>SUM(S219:AE219)</f>
        <v>0</v>
      </c>
      <c r="S219" s="296"/>
      <c r="T219" s="296"/>
      <c r="U219" s="296"/>
      <c r="V219" s="296"/>
      <c r="W219" s="296"/>
      <c r="X219" s="296"/>
      <c r="Y219" s="296"/>
      <c r="Z219" s="296"/>
      <c r="AA219" s="296"/>
      <c r="AB219" s="296"/>
      <c r="AC219" s="296"/>
      <c r="AD219" s="296"/>
      <c r="AE219" s="296"/>
      <c r="AF219" s="296">
        <f>SUM(AG219:AR219)</f>
        <v>0</v>
      </c>
      <c r="AG219" s="296"/>
      <c r="AH219" s="296"/>
      <c r="AI219" s="296"/>
      <c r="AJ219" s="296"/>
      <c r="AK219" s="296"/>
      <c r="AL219" s="296"/>
      <c r="AM219" s="296"/>
      <c r="AN219" s="296"/>
      <c r="AO219" s="296"/>
      <c r="AP219" s="296"/>
      <c r="AQ219" s="296"/>
      <c r="AR219" s="296"/>
    </row>
    <row r="220" spans="1:44" ht="13.2" x14ac:dyDescent="0.25">
      <c r="A220" s="286">
        <v>312</v>
      </c>
      <c r="B220" s="297"/>
      <c r="C220" s="298">
        <f>SUM(C219)</f>
        <v>0</v>
      </c>
      <c r="D220" s="298">
        <f t="shared" ref="D220:O220" si="389">SUM(D219)</f>
        <v>0</v>
      </c>
      <c r="E220" s="298"/>
      <c r="F220" s="298">
        <f t="shared" si="389"/>
        <v>0</v>
      </c>
      <c r="G220" s="298">
        <f t="shared" si="389"/>
        <v>0</v>
      </c>
      <c r="H220" s="298">
        <f t="shared" si="389"/>
        <v>0</v>
      </c>
      <c r="I220" s="298">
        <f t="shared" si="389"/>
        <v>0</v>
      </c>
      <c r="J220" s="298">
        <f t="shared" ref="J220" si="390">SUM(J219)</f>
        <v>0</v>
      </c>
      <c r="K220" s="298">
        <f t="shared" si="389"/>
        <v>0</v>
      </c>
      <c r="L220" s="298">
        <f t="shared" si="389"/>
        <v>0</v>
      </c>
      <c r="M220" s="298">
        <f t="shared" ref="M220" si="391">SUM(M219)</f>
        <v>0</v>
      </c>
      <c r="N220" s="298">
        <f t="shared" si="389"/>
        <v>0</v>
      </c>
      <c r="O220" s="298">
        <f t="shared" si="389"/>
        <v>0</v>
      </c>
      <c r="P220" s="298">
        <f t="shared" ref="P220" si="392">SUM(P219)</f>
        <v>0</v>
      </c>
      <c r="Q220" s="298"/>
      <c r="R220" s="298">
        <f>SUM(R219)</f>
        <v>0</v>
      </c>
      <c r="S220" s="298">
        <f t="shared" ref="S220:AD220" si="393">SUM(S219)</f>
        <v>0</v>
      </c>
      <c r="T220" s="298"/>
      <c r="U220" s="298">
        <f t="shared" si="393"/>
        <v>0</v>
      </c>
      <c r="V220" s="298">
        <f t="shared" si="393"/>
        <v>0</v>
      </c>
      <c r="W220" s="298">
        <f t="shared" si="393"/>
        <v>0</v>
      </c>
      <c r="X220" s="298">
        <f t="shared" si="393"/>
        <v>0</v>
      </c>
      <c r="Y220" s="298">
        <f t="shared" si="393"/>
        <v>0</v>
      </c>
      <c r="Z220" s="298">
        <f t="shared" si="393"/>
        <v>0</v>
      </c>
      <c r="AA220" s="298">
        <f t="shared" ref="AA220" si="394">SUM(AA219)</f>
        <v>0</v>
      </c>
      <c r="AB220" s="298">
        <f t="shared" si="393"/>
        <v>0</v>
      </c>
      <c r="AC220" s="298">
        <f t="shared" si="393"/>
        <v>0</v>
      </c>
      <c r="AD220" s="298">
        <f t="shared" si="393"/>
        <v>0</v>
      </c>
      <c r="AE220" s="298"/>
      <c r="AF220" s="298">
        <f>SUM(AF219)</f>
        <v>0</v>
      </c>
      <c r="AG220" s="298">
        <f t="shared" ref="AG220:AQ220" si="395">SUM(AG219)</f>
        <v>0</v>
      </c>
      <c r="AH220" s="298"/>
      <c r="AI220" s="298">
        <f t="shared" si="395"/>
        <v>0</v>
      </c>
      <c r="AJ220" s="298">
        <f t="shared" si="395"/>
        <v>0</v>
      </c>
      <c r="AK220" s="298">
        <f t="shared" si="395"/>
        <v>0</v>
      </c>
      <c r="AL220" s="298">
        <f t="shared" si="395"/>
        <v>0</v>
      </c>
      <c r="AM220" s="298">
        <f t="shared" si="395"/>
        <v>0</v>
      </c>
      <c r="AN220" s="298">
        <f t="shared" si="395"/>
        <v>0</v>
      </c>
      <c r="AO220" s="298">
        <f t="shared" si="395"/>
        <v>0</v>
      </c>
      <c r="AP220" s="298">
        <f t="shared" si="395"/>
        <v>0</v>
      </c>
      <c r="AQ220" s="298">
        <f t="shared" si="395"/>
        <v>0</v>
      </c>
      <c r="AR220" s="298"/>
    </row>
    <row r="221" spans="1:44" ht="26.4" x14ac:dyDescent="0.25">
      <c r="A221" s="295">
        <v>3131</v>
      </c>
      <c r="B221" s="287" t="s">
        <v>25</v>
      </c>
      <c r="C221" s="296">
        <f>SUM(D221:Q221)</f>
        <v>0</v>
      </c>
      <c r="D221" s="296"/>
      <c r="E221" s="296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>
        <f>SUM(S221:AE221)</f>
        <v>0</v>
      </c>
      <c r="S221" s="296"/>
      <c r="T221" s="296"/>
      <c r="U221" s="296"/>
      <c r="V221" s="296"/>
      <c r="W221" s="296"/>
      <c r="X221" s="296"/>
      <c r="Y221" s="296"/>
      <c r="Z221" s="296"/>
      <c r="AA221" s="296"/>
      <c r="AB221" s="296"/>
      <c r="AC221" s="296"/>
      <c r="AD221" s="296"/>
      <c r="AE221" s="296"/>
      <c r="AF221" s="296">
        <f>SUM(AG221:AR221)</f>
        <v>0</v>
      </c>
      <c r="AG221" s="296"/>
      <c r="AH221" s="296"/>
      <c r="AI221" s="296"/>
      <c r="AJ221" s="296"/>
      <c r="AK221" s="296"/>
      <c r="AL221" s="296"/>
      <c r="AM221" s="296"/>
      <c r="AN221" s="296"/>
      <c r="AO221" s="296"/>
      <c r="AP221" s="296"/>
      <c r="AQ221" s="296"/>
      <c r="AR221" s="296"/>
    </row>
    <row r="222" spans="1:44" ht="26.4" x14ac:dyDescent="0.25">
      <c r="A222" s="295">
        <v>3132</v>
      </c>
      <c r="B222" s="287" t="s">
        <v>26</v>
      </c>
      <c r="C222" s="296">
        <f>SUM(D222:Q222)</f>
        <v>0</v>
      </c>
      <c r="D222" s="296"/>
      <c r="E222" s="296"/>
      <c r="F222" s="296"/>
      <c r="G222" s="296"/>
      <c r="H222" s="296"/>
      <c r="I222" s="296"/>
      <c r="J222" s="296"/>
      <c r="K222" s="296"/>
      <c r="L222" s="296"/>
      <c r="M222" s="296"/>
      <c r="N222" s="296"/>
      <c r="O222" s="296"/>
      <c r="P222" s="296"/>
      <c r="Q222" s="296"/>
      <c r="R222" s="296">
        <f>SUM(S222:AE222)</f>
        <v>0</v>
      </c>
      <c r="S222" s="296"/>
      <c r="T222" s="296"/>
      <c r="U222" s="296"/>
      <c r="V222" s="296"/>
      <c r="W222" s="296"/>
      <c r="X222" s="296"/>
      <c r="Y222" s="296"/>
      <c r="Z222" s="296"/>
      <c r="AA222" s="296"/>
      <c r="AB222" s="296"/>
      <c r="AC222" s="296"/>
      <c r="AD222" s="296"/>
      <c r="AE222" s="296"/>
      <c r="AF222" s="296">
        <f>SUM(AG222:AR222)</f>
        <v>0</v>
      </c>
      <c r="AG222" s="296"/>
      <c r="AH222" s="296"/>
      <c r="AI222" s="296"/>
      <c r="AJ222" s="296"/>
      <c r="AK222" s="296"/>
      <c r="AL222" s="296"/>
      <c r="AM222" s="296"/>
      <c r="AN222" s="296"/>
      <c r="AO222" s="296"/>
      <c r="AP222" s="296"/>
      <c r="AQ222" s="296"/>
      <c r="AR222" s="296"/>
    </row>
    <row r="223" spans="1:44" ht="26.4" x14ac:dyDescent="0.25">
      <c r="A223" s="295">
        <v>3133</v>
      </c>
      <c r="B223" s="287" t="s">
        <v>27</v>
      </c>
      <c r="C223" s="296">
        <f>SUM(D223:Q223)</f>
        <v>0</v>
      </c>
      <c r="D223" s="296"/>
      <c r="E223" s="296"/>
      <c r="F223" s="296"/>
      <c r="G223" s="296"/>
      <c r="H223" s="296"/>
      <c r="I223" s="296"/>
      <c r="J223" s="296"/>
      <c r="K223" s="296"/>
      <c r="L223" s="296"/>
      <c r="M223" s="296"/>
      <c r="N223" s="296"/>
      <c r="O223" s="296"/>
      <c r="P223" s="296"/>
      <c r="Q223" s="296"/>
      <c r="R223" s="296">
        <f>SUM(S223:AE223)</f>
        <v>0</v>
      </c>
      <c r="S223" s="296"/>
      <c r="T223" s="296"/>
      <c r="U223" s="296"/>
      <c r="V223" s="296"/>
      <c r="W223" s="296"/>
      <c r="X223" s="296"/>
      <c r="Y223" s="296"/>
      <c r="Z223" s="296"/>
      <c r="AA223" s="296"/>
      <c r="AB223" s="296"/>
      <c r="AC223" s="296"/>
      <c r="AD223" s="296"/>
      <c r="AE223" s="296"/>
      <c r="AF223" s="296">
        <f>SUM(AG223:AR223)</f>
        <v>0</v>
      </c>
      <c r="AG223" s="296"/>
      <c r="AH223" s="296"/>
      <c r="AI223" s="296"/>
      <c r="AJ223" s="296"/>
      <c r="AK223" s="296"/>
      <c r="AL223" s="296"/>
      <c r="AM223" s="296"/>
      <c r="AN223" s="296"/>
      <c r="AO223" s="296"/>
      <c r="AP223" s="296"/>
      <c r="AQ223" s="296"/>
      <c r="AR223" s="296"/>
    </row>
    <row r="224" spans="1:44" ht="13.2" x14ac:dyDescent="0.25">
      <c r="A224" s="286">
        <v>313</v>
      </c>
      <c r="B224" s="297"/>
      <c r="C224" s="298">
        <f>SUM(C221:C223)</f>
        <v>0</v>
      </c>
      <c r="D224" s="298">
        <f t="shared" ref="D224:O224" si="396">SUM(D221:D223)</f>
        <v>0</v>
      </c>
      <c r="E224" s="298"/>
      <c r="F224" s="298">
        <f t="shared" si="396"/>
        <v>0</v>
      </c>
      <c r="G224" s="298">
        <f t="shared" si="396"/>
        <v>0</v>
      </c>
      <c r="H224" s="298">
        <f t="shared" si="396"/>
        <v>0</v>
      </c>
      <c r="I224" s="298">
        <f t="shared" si="396"/>
        <v>0</v>
      </c>
      <c r="J224" s="298">
        <f t="shared" ref="J224" si="397">SUM(J221:J223)</f>
        <v>0</v>
      </c>
      <c r="K224" s="298">
        <f t="shared" si="396"/>
        <v>0</v>
      </c>
      <c r="L224" s="298">
        <f t="shared" si="396"/>
        <v>0</v>
      </c>
      <c r="M224" s="298">
        <f t="shared" ref="M224" si="398">SUM(M221:M223)</f>
        <v>0</v>
      </c>
      <c r="N224" s="298">
        <f t="shared" si="396"/>
        <v>0</v>
      </c>
      <c r="O224" s="298">
        <f t="shared" si="396"/>
        <v>0</v>
      </c>
      <c r="P224" s="298">
        <f t="shared" ref="P224" si="399">SUM(P221:P223)</f>
        <v>0</v>
      </c>
      <c r="Q224" s="298"/>
      <c r="R224" s="298">
        <f>SUM(R221:R223)</f>
        <v>0</v>
      </c>
      <c r="S224" s="298">
        <f t="shared" ref="S224:AD224" si="400">SUM(S221:S223)</f>
        <v>0</v>
      </c>
      <c r="T224" s="298"/>
      <c r="U224" s="298">
        <f t="shared" si="400"/>
        <v>0</v>
      </c>
      <c r="V224" s="298">
        <f t="shared" si="400"/>
        <v>0</v>
      </c>
      <c r="W224" s="298">
        <f t="shared" si="400"/>
        <v>0</v>
      </c>
      <c r="X224" s="298">
        <f t="shared" si="400"/>
        <v>0</v>
      </c>
      <c r="Y224" s="298">
        <f t="shared" si="400"/>
        <v>0</v>
      </c>
      <c r="Z224" s="298">
        <f t="shared" si="400"/>
        <v>0</v>
      </c>
      <c r="AA224" s="298">
        <f t="shared" ref="AA224" si="401">SUM(AA221:AA223)</f>
        <v>0</v>
      </c>
      <c r="AB224" s="298">
        <f t="shared" si="400"/>
        <v>0</v>
      </c>
      <c r="AC224" s="298">
        <f t="shared" si="400"/>
        <v>0</v>
      </c>
      <c r="AD224" s="298">
        <f t="shared" si="400"/>
        <v>0</v>
      </c>
      <c r="AE224" s="298"/>
      <c r="AF224" s="298">
        <f>SUM(AF221:AF223)</f>
        <v>0</v>
      </c>
      <c r="AG224" s="298">
        <f t="shared" ref="AG224:AQ224" si="402">SUM(AG221:AG223)</f>
        <v>0</v>
      </c>
      <c r="AH224" s="298"/>
      <c r="AI224" s="298">
        <f t="shared" si="402"/>
        <v>0</v>
      </c>
      <c r="AJ224" s="298">
        <f t="shared" si="402"/>
        <v>0</v>
      </c>
      <c r="AK224" s="298">
        <f t="shared" si="402"/>
        <v>0</v>
      </c>
      <c r="AL224" s="298">
        <f t="shared" si="402"/>
        <v>0</v>
      </c>
      <c r="AM224" s="298">
        <f t="shared" si="402"/>
        <v>0</v>
      </c>
      <c r="AN224" s="298">
        <f t="shared" si="402"/>
        <v>0</v>
      </c>
      <c r="AO224" s="298">
        <f t="shared" si="402"/>
        <v>0</v>
      </c>
      <c r="AP224" s="298">
        <f t="shared" si="402"/>
        <v>0</v>
      </c>
      <c r="AQ224" s="298">
        <f t="shared" si="402"/>
        <v>0</v>
      </c>
      <c r="AR224" s="298"/>
    </row>
    <row r="225" spans="1:44" ht="13.2" x14ac:dyDescent="0.25">
      <c r="A225" s="295">
        <v>3211</v>
      </c>
      <c r="B225" s="287" t="s">
        <v>28</v>
      </c>
      <c r="C225" s="296">
        <f>SUM(D225:Q225)</f>
        <v>0</v>
      </c>
      <c r="D225" s="296"/>
      <c r="E225" s="296"/>
      <c r="F225" s="296"/>
      <c r="G225" s="296"/>
      <c r="H225" s="296"/>
      <c r="I225" s="296"/>
      <c r="J225" s="296"/>
      <c r="K225" s="296"/>
      <c r="L225" s="296"/>
      <c r="M225" s="296"/>
      <c r="N225" s="296"/>
      <c r="O225" s="296"/>
      <c r="P225" s="296"/>
      <c r="Q225" s="296"/>
      <c r="R225" s="296">
        <f>SUM(S225:AE225)</f>
        <v>0</v>
      </c>
      <c r="S225" s="296"/>
      <c r="T225" s="296"/>
      <c r="U225" s="296"/>
      <c r="V225" s="296"/>
      <c r="W225" s="296"/>
      <c r="X225" s="296"/>
      <c r="Y225" s="296"/>
      <c r="Z225" s="296"/>
      <c r="AA225" s="296"/>
      <c r="AB225" s="296"/>
      <c r="AC225" s="296"/>
      <c r="AD225" s="296"/>
      <c r="AE225" s="296"/>
      <c r="AF225" s="296">
        <f>SUM(AG225:AR225)</f>
        <v>0</v>
      </c>
      <c r="AG225" s="296"/>
      <c r="AH225" s="296"/>
      <c r="AI225" s="296"/>
      <c r="AJ225" s="296"/>
      <c r="AK225" s="296"/>
      <c r="AL225" s="296"/>
      <c r="AM225" s="296"/>
      <c r="AN225" s="296"/>
      <c r="AO225" s="296"/>
      <c r="AP225" s="296"/>
      <c r="AQ225" s="296"/>
      <c r="AR225" s="296"/>
    </row>
    <row r="226" spans="1:44" ht="26.4" x14ac:dyDescent="0.25">
      <c r="A226" s="295">
        <v>3212</v>
      </c>
      <c r="B226" s="287" t="s">
        <v>29</v>
      </c>
      <c r="C226" s="296">
        <f>SUM(D226:Q226)</f>
        <v>0</v>
      </c>
      <c r="D226" s="296"/>
      <c r="E226" s="296"/>
      <c r="F226" s="296"/>
      <c r="G226" s="296"/>
      <c r="H226" s="296"/>
      <c r="I226" s="296"/>
      <c r="J226" s="296"/>
      <c r="K226" s="296"/>
      <c r="L226" s="296"/>
      <c r="M226" s="296"/>
      <c r="N226" s="296"/>
      <c r="O226" s="296"/>
      <c r="P226" s="296"/>
      <c r="Q226" s="296"/>
      <c r="R226" s="296">
        <f>SUM(S226:AE226)</f>
        <v>0</v>
      </c>
      <c r="S226" s="296"/>
      <c r="T226" s="296"/>
      <c r="U226" s="296"/>
      <c r="V226" s="296"/>
      <c r="W226" s="296"/>
      <c r="X226" s="296"/>
      <c r="Y226" s="296"/>
      <c r="Z226" s="296"/>
      <c r="AA226" s="296"/>
      <c r="AB226" s="296"/>
      <c r="AC226" s="296"/>
      <c r="AD226" s="296"/>
      <c r="AE226" s="296"/>
      <c r="AF226" s="296">
        <f>SUM(AG226:AR226)</f>
        <v>0</v>
      </c>
      <c r="AG226" s="296"/>
      <c r="AH226" s="296"/>
      <c r="AI226" s="296"/>
      <c r="AJ226" s="296"/>
      <c r="AK226" s="296"/>
      <c r="AL226" s="296"/>
      <c r="AM226" s="296"/>
      <c r="AN226" s="296"/>
      <c r="AO226" s="296"/>
      <c r="AP226" s="296"/>
      <c r="AQ226" s="296"/>
      <c r="AR226" s="296"/>
    </row>
    <row r="227" spans="1:44" ht="13.2" x14ac:dyDescent="0.25">
      <c r="A227" s="295">
        <v>3213</v>
      </c>
      <c r="B227" s="287" t="s">
        <v>30</v>
      </c>
      <c r="C227" s="296">
        <f>SUM(D227:Q227)</f>
        <v>0</v>
      </c>
      <c r="D227" s="296"/>
      <c r="E227" s="296"/>
      <c r="F227" s="296"/>
      <c r="G227" s="296"/>
      <c r="H227" s="296"/>
      <c r="I227" s="296"/>
      <c r="J227" s="296"/>
      <c r="K227" s="296"/>
      <c r="L227" s="296"/>
      <c r="M227" s="296"/>
      <c r="N227" s="296"/>
      <c r="O227" s="296"/>
      <c r="P227" s="296"/>
      <c r="Q227" s="296"/>
      <c r="R227" s="296">
        <f>SUM(S227:AE227)</f>
        <v>0</v>
      </c>
      <c r="S227" s="296"/>
      <c r="T227" s="296"/>
      <c r="U227" s="296"/>
      <c r="V227" s="296"/>
      <c r="W227" s="296"/>
      <c r="X227" s="296"/>
      <c r="Y227" s="296"/>
      <c r="Z227" s="296"/>
      <c r="AA227" s="296"/>
      <c r="AB227" s="296"/>
      <c r="AC227" s="296"/>
      <c r="AD227" s="296"/>
      <c r="AE227" s="296"/>
      <c r="AF227" s="296">
        <f>SUM(AG227:AR227)</f>
        <v>0</v>
      </c>
      <c r="AG227" s="296"/>
      <c r="AH227" s="296"/>
      <c r="AI227" s="296"/>
      <c r="AJ227" s="296"/>
      <c r="AK227" s="296"/>
      <c r="AL227" s="296"/>
      <c r="AM227" s="296"/>
      <c r="AN227" s="296"/>
      <c r="AO227" s="296"/>
      <c r="AP227" s="296"/>
      <c r="AQ227" s="296"/>
      <c r="AR227" s="296"/>
    </row>
    <row r="228" spans="1:44" ht="26.4" x14ac:dyDescent="0.25">
      <c r="A228" s="295">
        <v>3214</v>
      </c>
      <c r="B228" s="287" t="s">
        <v>31</v>
      </c>
      <c r="C228" s="296">
        <f>SUM(D228:Q228)</f>
        <v>0</v>
      </c>
      <c r="D228" s="296"/>
      <c r="E228" s="296"/>
      <c r="F228" s="296"/>
      <c r="G228" s="296"/>
      <c r="H228" s="296"/>
      <c r="I228" s="296"/>
      <c r="J228" s="296"/>
      <c r="K228" s="296"/>
      <c r="L228" s="296"/>
      <c r="M228" s="296"/>
      <c r="N228" s="296"/>
      <c r="O228" s="296"/>
      <c r="P228" s="296"/>
      <c r="Q228" s="296"/>
      <c r="R228" s="296">
        <f>SUM(S228:AE228)</f>
        <v>0</v>
      </c>
      <c r="S228" s="296"/>
      <c r="T228" s="296"/>
      <c r="U228" s="296"/>
      <c r="V228" s="296"/>
      <c r="W228" s="296"/>
      <c r="X228" s="296"/>
      <c r="Y228" s="296"/>
      <c r="Z228" s="296"/>
      <c r="AA228" s="296"/>
      <c r="AB228" s="296"/>
      <c r="AC228" s="296"/>
      <c r="AD228" s="296"/>
      <c r="AE228" s="296"/>
      <c r="AF228" s="296">
        <f>SUM(AG228:AR228)</f>
        <v>0</v>
      </c>
      <c r="AG228" s="296"/>
      <c r="AH228" s="296"/>
      <c r="AI228" s="296"/>
      <c r="AJ228" s="296"/>
      <c r="AK228" s="296"/>
      <c r="AL228" s="296"/>
      <c r="AM228" s="296"/>
      <c r="AN228" s="296"/>
      <c r="AO228" s="296"/>
      <c r="AP228" s="296"/>
      <c r="AQ228" s="296"/>
      <c r="AR228" s="296"/>
    </row>
    <row r="229" spans="1:44" ht="13.2" x14ac:dyDescent="0.25">
      <c r="A229" s="286">
        <v>321</v>
      </c>
      <c r="B229" s="297"/>
      <c r="C229" s="298">
        <f>SUM(C225:C228)</f>
        <v>0</v>
      </c>
      <c r="D229" s="298">
        <f t="shared" ref="D229:O229" si="403">SUM(D225:D228)</f>
        <v>0</v>
      </c>
      <c r="E229" s="298"/>
      <c r="F229" s="298">
        <f t="shared" si="403"/>
        <v>0</v>
      </c>
      <c r="G229" s="298">
        <f t="shared" si="403"/>
        <v>0</v>
      </c>
      <c r="H229" s="298">
        <f t="shared" si="403"/>
        <v>0</v>
      </c>
      <c r="I229" s="298">
        <f t="shared" si="403"/>
        <v>0</v>
      </c>
      <c r="J229" s="298">
        <f t="shared" ref="J229" si="404">SUM(J225:J228)</f>
        <v>0</v>
      </c>
      <c r="K229" s="298">
        <f t="shared" si="403"/>
        <v>0</v>
      </c>
      <c r="L229" s="298">
        <f t="shared" si="403"/>
        <v>0</v>
      </c>
      <c r="M229" s="298">
        <f t="shared" ref="M229" si="405">SUM(M225:M228)</f>
        <v>0</v>
      </c>
      <c r="N229" s="298">
        <f t="shared" si="403"/>
        <v>0</v>
      </c>
      <c r="O229" s="298">
        <f t="shared" si="403"/>
        <v>0</v>
      </c>
      <c r="P229" s="298">
        <f t="shared" ref="P229" si="406">SUM(P225:P228)</f>
        <v>0</v>
      </c>
      <c r="Q229" s="298"/>
      <c r="R229" s="298">
        <f>SUM(R225:R228)</f>
        <v>0</v>
      </c>
      <c r="S229" s="298">
        <f t="shared" ref="S229:AD229" si="407">SUM(S225:S228)</f>
        <v>0</v>
      </c>
      <c r="T229" s="298"/>
      <c r="U229" s="298">
        <f t="shared" si="407"/>
        <v>0</v>
      </c>
      <c r="V229" s="298">
        <f t="shared" si="407"/>
        <v>0</v>
      </c>
      <c r="W229" s="298">
        <f t="shared" si="407"/>
        <v>0</v>
      </c>
      <c r="X229" s="298">
        <f t="shared" si="407"/>
        <v>0</v>
      </c>
      <c r="Y229" s="298">
        <f t="shared" si="407"/>
        <v>0</v>
      </c>
      <c r="Z229" s="298">
        <f t="shared" si="407"/>
        <v>0</v>
      </c>
      <c r="AA229" s="298">
        <f t="shared" ref="AA229" si="408">SUM(AA225:AA228)</f>
        <v>0</v>
      </c>
      <c r="AB229" s="298">
        <f t="shared" si="407"/>
        <v>0</v>
      </c>
      <c r="AC229" s="298">
        <f t="shared" si="407"/>
        <v>0</v>
      </c>
      <c r="AD229" s="298">
        <f t="shared" si="407"/>
        <v>0</v>
      </c>
      <c r="AE229" s="298"/>
      <c r="AF229" s="298">
        <f>SUM(AF225:AF228)</f>
        <v>0</v>
      </c>
      <c r="AG229" s="298">
        <f t="shared" ref="AG229:AQ229" si="409">SUM(AG225:AG228)</f>
        <v>0</v>
      </c>
      <c r="AH229" s="298"/>
      <c r="AI229" s="298">
        <f t="shared" si="409"/>
        <v>0</v>
      </c>
      <c r="AJ229" s="298">
        <f t="shared" si="409"/>
        <v>0</v>
      </c>
      <c r="AK229" s="298">
        <f t="shared" si="409"/>
        <v>0</v>
      </c>
      <c r="AL229" s="298">
        <f t="shared" si="409"/>
        <v>0</v>
      </c>
      <c r="AM229" s="298">
        <f t="shared" si="409"/>
        <v>0</v>
      </c>
      <c r="AN229" s="298">
        <f t="shared" si="409"/>
        <v>0</v>
      </c>
      <c r="AO229" s="298">
        <f t="shared" si="409"/>
        <v>0</v>
      </c>
      <c r="AP229" s="298">
        <f t="shared" si="409"/>
        <v>0</v>
      </c>
      <c r="AQ229" s="298">
        <f t="shared" si="409"/>
        <v>0</v>
      </c>
      <c r="AR229" s="298"/>
    </row>
    <row r="230" spans="1:44" ht="13.2" x14ac:dyDescent="0.25">
      <c r="A230" s="295">
        <v>3223</v>
      </c>
      <c r="B230" s="287" t="s">
        <v>34</v>
      </c>
      <c r="C230" s="296">
        <f>SUM(D230:Q230)</f>
        <v>0</v>
      </c>
      <c r="D230" s="296"/>
      <c r="E230" s="296"/>
      <c r="F230" s="296"/>
      <c r="G230" s="296"/>
      <c r="H230" s="296"/>
      <c r="I230" s="296"/>
      <c r="J230" s="296"/>
      <c r="K230" s="296"/>
      <c r="L230" s="296"/>
      <c r="M230" s="296"/>
      <c r="N230" s="296"/>
      <c r="O230" s="296"/>
      <c r="P230" s="296"/>
      <c r="Q230" s="296"/>
      <c r="R230" s="296">
        <f>SUM(S230:AE230)</f>
        <v>0</v>
      </c>
      <c r="S230" s="296"/>
      <c r="T230" s="296"/>
      <c r="U230" s="296"/>
      <c r="V230" s="296"/>
      <c r="W230" s="296"/>
      <c r="X230" s="296"/>
      <c r="Y230" s="296"/>
      <c r="Z230" s="296"/>
      <c r="AA230" s="296"/>
      <c r="AB230" s="296"/>
      <c r="AC230" s="296"/>
      <c r="AD230" s="296"/>
      <c r="AE230" s="296"/>
      <c r="AF230" s="296">
        <f>SUM(AG230:AR230)</f>
        <v>0</v>
      </c>
      <c r="AG230" s="296"/>
      <c r="AH230" s="296"/>
      <c r="AI230" s="296"/>
      <c r="AJ230" s="296"/>
      <c r="AK230" s="296"/>
      <c r="AL230" s="296"/>
      <c r="AM230" s="296"/>
      <c r="AN230" s="296"/>
      <c r="AO230" s="296"/>
      <c r="AP230" s="296"/>
      <c r="AQ230" s="296"/>
      <c r="AR230" s="296"/>
    </row>
    <row r="231" spans="1:44" ht="13.2" x14ac:dyDescent="0.25">
      <c r="A231" s="286">
        <v>322</v>
      </c>
      <c r="B231" s="297"/>
      <c r="C231" s="298">
        <f>SUM(C230)</f>
        <v>0</v>
      </c>
      <c r="D231" s="298">
        <f t="shared" ref="D231:O231" si="410">SUM(D230)</f>
        <v>0</v>
      </c>
      <c r="E231" s="298"/>
      <c r="F231" s="298">
        <f t="shared" si="410"/>
        <v>0</v>
      </c>
      <c r="G231" s="298">
        <f t="shared" si="410"/>
        <v>0</v>
      </c>
      <c r="H231" s="298">
        <f t="shared" si="410"/>
        <v>0</v>
      </c>
      <c r="I231" s="298">
        <f t="shared" si="410"/>
        <v>0</v>
      </c>
      <c r="J231" s="298">
        <f t="shared" ref="J231" si="411">SUM(J230)</f>
        <v>0</v>
      </c>
      <c r="K231" s="298">
        <f t="shared" si="410"/>
        <v>0</v>
      </c>
      <c r="L231" s="298">
        <f t="shared" si="410"/>
        <v>0</v>
      </c>
      <c r="M231" s="298">
        <f t="shared" ref="M231" si="412">SUM(M230)</f>
        <v>0</v>
      </c>
      <c r="N231" s="298">
        <f t="shared" si="410"/>
        <v>0</v>
      </c>
      <c r="O231" s="298">
        <f t="shared" si="410"/>
        <v>0</v>
      </c>
      <c r="P231" s="298">
        <f t="shared" ref="P231" si="413">SUM(P230)</f>
        <v>0</v>
      </c>
      <c r="Q231" s="298"/>
      <c r="R231" s="298">
        <f>SUM(R230)</f>
        <v>0</v>
      </c>
      <c r="S231" s="298">
        <f t="shared" ref="S231:AD231" si="414">SUM(S230)</f>
        <v>0</v>
      </c>
      <c r="T231" s="298"/>
      <c r="U231" s="298">
        <f t="shared" si="414"/>
        <v>0</v>
      </c>
      <c r="V231" s="298">
        <f t="shared" si="414"/>
        <v>0</v>
      </c>
      <c r="W231" s="298">
        <f t="shared" si="414"/>
        <v>0</v>
      </c>
      <c r="X231" s="298">
        <f t="shared" si="414"/>
        <v>0</v>
      </c>
      <c r="Y231" s="298">
        <f t="shared" si="414"/>
        <v>0</v>
      </c>
      <c r="Z231" s="298">
        <f t="shared" si="414"/>
        <v>0</v>
      </c>
      <c r="AA231" s="298">
        <f t="shared" ref="AA231" si="415">SUM(AA230)</f>
        <v>0</v>
      </c>
      <c r="AB231" s="298">
        <f t="shared" si="414"/>
        <v>0</v>
      </c>
      <c r="AC231" s="298">
        <f t="shared" si="414"/>
        <v>0</v>
      </c>
      <c r="AD231" s="298">
        <f t="shared" si="414"/>
        <v>0</v>
      </c>
      <c r="AE231" s="298"/>
      <c r="AF231" s="298">
        <f>SUM(AF230)</f>
        <v>0</v>
      </c>
      <c r="AG231" s="298">
        <f t="shared" ref="AG231:AQ231" si="416">SUM(AG230)</f>
        <v>0</v>
      </c>
      <c r="AH231" s="298"/>
      <c r="AI231" s="298">
        <f t="shared" si="416"/>
        <v>0</v>
      </c>
      <c r="AJ231" s="298">
        <f t="shared" si="416"/>
        <v>0</v>
      </c>
      <c r="AK231" s="298">
        <f t="shared" si="416"/>
        <v>0</v>
      </c>
      <c r="AL231" s="298">
        <f t="shared" si="416"/>
        <v>0</v>
      </c>
      <c r="AM231" s="298">
        <f t="shared" si="416"/>
        <v>0</v>
      </c>
      <c r="AN231" s="298">
        <f t="shared" si="416"/>
        <v>0</v>
      </c>
      <c r="AO231" s="298">
        <f t="shared" si="416"/>
        <v>0</v>
      </c>
      <c r="AP231" s="298">
        <f t="shared" si="416"/>
        <v>0</v>
      </c>
      <c r="AQ231" s="298">
        <f t="shared" si="416"/>
        <v>0</v>
      </c>
      <c r="AR231" s="298"/>
    </row>
    <row r="232" spans="1:44" ht="26.4" x14ac:dyDescent="0.25">
      <c r="A232" s="414" t="s">
        <v>19</v>
      </c>
      <c r="B232" s="290" t="s">
        <v>73</v>
      </c>
      <c r="C232" s="311">
        <f>C233+C260</f>
        <v>8211425</v>
      </c>
      <c r="D232" s="311">
        <f>D233+D260</f>
        <v>0</v>
      </c>
      <c r="E232" s="311"/>
      <c r="F232" s="311">
        <f t="shared" ref="F232:Q232" si="417">F233+F260</f>
        <v>7500000</v>
      </c>
      <c r="G232" s="311">
        <f t="shared" si="417"/>
        <v>0</v>
      </c>
      <c r="H232" s="311">
        <f t="shared" si="417"/>
        <v>0</v>
      </c>
      <c r="I232" s="311">
        <f t="shared" si="417"/>
        <v>611425</v>
      </c>
      <c r="J232" s="311">
        <f t="shared" si="417"/>
        <v>0</v>
      </c>
      <c r="K232" s="311">
        <f t="shared" si="417"/>
        <v>0</v>
      </c>
      <c r="L232" s="311">
        <f t="shared" ref="L232:M232" si="418">L233+L260</f>
        <v>0</v>
      </c>
      <c r="M232" s="311">
        <f t="shared" si="418"/>
        <v>0</v>
      </c>
      <c r="N232" s="311">
        <f t="shared" si="417"/>
        <v>0</v>
      </c>
      <c r="O232" s="311">
        <f t="shared" si="417"/>
        <v>100000</v>
      </c>
      <c r="P232" s="311">
        <f t="shared" si="417"/>
        <v>0</v>
      </c>
      <c r="Q232" s="311">
        <f t="shared" si="417"/>
        <v>0</v>
      </c>
      <c r="R232" s="311">
        <f>R233+R260</f>
        <v>5281425</v>
      </c>
      <c r="S232" s="311">
        <f>S233+S260</f>
        <v>0</v>
      </c>
      <c r="T232" s="311"/>
      <c r="U232" s="311">
        <f t="shared" ref="U232:AE232" si="419">U233+U260</f>
        <v>4500000</v>
      </c>
      <c r="V232" s="311">
        <f t="shared" si="419"/>
        <v>0</v>
      </c>
      <c r="W232" s="311">
        <f t="shared" si="419"/>
        <v>0</v>
      </c>
      <c r="X232" s="311">
        <f t="shared" si="419"/>
        <v>681425</v>
      </c>
      <c r="Y232" s="311">
        <f t="shared" si="419"/>
        <v>0</v>
      </c>
      <c r="Z232" s="311">
        <f t="shared" si="419"/>
        <v>0</v>
      </c>
      <c r="AA232" s="311">
        <f t="shared" ref="AA232" si="420">AA233+AA260</f>
        <v>0</v>
      </c>
      <c r="AB232" s="311">
        <f t="shared" si="419"/>
        <v>0</v>
      </c>
      <c r="AC232" s="311">
        <f t="shared" si="419"/>
        <v>100000</v>
      </c>
      <c r="AD232" s="311">
        <f t="shared" si="419"/>
        <v>0</v>
      </c>
      <c r="AE232" s="311">
        <f t="shared" si="419"/>
        <v>0</v>
      </c>
      <c r="AF232" s="311">
        <f>AF233+AF260</f>
        <v>5241425</v>
      </c>
      <c r="AG232" s="311">
        <f>AG233+AG260</f>
        <v>0</v>
      </c>
      <c r="AH232" s="311"/>
      <c r="AI232" s="311">
        <f t="shared" ref="AI232:AR232" si="421">AI233+AI260</f>
        <v>4500000</v>
      </c>
      <c r="AJ232" s="311">
        <f t="shared" si="421"/>
        <v>0</v>
      </c>
      <c r="AK232" s="311">
        <f t="shared" si="421"/>
        <v>0</v>
      </c>
      <c r="AL232" s="311">
        <f t="shared" si="421"/>
        <v>641425</v>
      </c>
      <c r="AM232" s="311">
        <f t="shared" si="421"/>
        <v>0</v>
      </c>
      <c r="AN232" s="311">
        <f t="shared" si="421"/>
        <v>0</v>
      </c>
      <c r="AO232" s="311">
        <f t="shared" si="421"/>
        <v>0</v>
      </c>
      <c r="AP232" s="311">
        <f t="shared" si="421"/>
        <v>100000</v>
      </c>
      <c r="AQ232" s="311">
        <f t="shared" si="421"/>
        <v>0</v>
      </c>
      <c r="AR232" s="311">
        <f t="shared" si="421"/>
        <v>0</v>
      </c>
    </row>
    <row r="233" spans="1:44" ht="13.2" x14ac:dyDescent="0.25">
      <c r="A233" s="292" t="s">
        <v>74</v>
      </c>
      <c r="B233" s="293" t="s">
        <v>87</v>
      </c>
      <c r="C233" s="294">
        <f t="shared" ref="C233:AR233" si="422">C237+C240+C243+C250+C252+C255+C259</f>
        <v>2586425</v>
      </c>
      <c r="D233" s="294">
        <f t="shared" si="422"/>
        <v>0</v>
      </c>
      <c r="E233" s="294"/>
      <c r="F233" s="294">
        <f t="shared" si="422"/>
        <v>1875000</v>
      </c>
      <c r="G233" s="294">
        <f t="shared" si="422"/>
        <v>0</v>
      </c>
      <c r="H233" s="294">
        <f t="shared" si="422"/>
        <v>0</v>
      </c>
      <c r="I233" s="294">
        <f t="shared" si="422"/>
        <v>611425</v>
      </c>
      <c r="J233" s="294">
        <f t="shared" si="422"/>
        <v>0</v>
      </c>
      <c r="K233" s="294">
        <f t="shared" si="422"/>
        <v>0</v>
      </c>
      <c r="L233" s="294">
        <f t="shared" si="422"/>
        <v>0</v>
      </c>
      <c r="M233" s="294">
        <f t="shared" ref="M233" si="423">M237+M240+M243+M250+M252+M255+M259</f>
        <v>0</v>
      </c>
      <c r="N233" s="294">
        <f t="shared" si="422"/>
        <v>0</v>
      </c>
      <c r="O233" s="294">
        <f t="shared" si="422"/>
        <v>100000</v>
      </c>
      <c r="P233" s="294">
        <f t="shared" si="422"/>
        <v>0</v>
      </c>
      <c r="Q233" s="294">
        <f t="shared" si="422"/>
        <v>0</v>
      </c>
      <c r="R233" s="294">
        <f t="shared" si="422"/>
        <v>2468925</v>
      </c>
      <c r="S233" s="294">
        <f t="shared" si="422"/>
        <v>0</v>
      </c>
      <c r="T233" s="294"/>
      <c r="U233" s="294">
        <f t="shared" si="422"/>
        <v>1687500</v>
      </c>
      <c r="V233" s="294">
        <f t="shared" si="422"/>
        <v>0</v>
      </c>
      <c r="W233" s="294">
        <f t="shared" si="422"/>
        <v>0</v>
      </c>
      <c r="X233" s="294">
        <f t="shared" si="422"/>
        <v>681425</v>
      </c>
      <c r="Y233" s="294">
        <f t="shared" si="422"/>
        <v>0</v>
      </c>
      <c r="Z233" s="294">
        <f t="shared" si="422"/>
        <v>0</v>
      </c>
      <c r="AA233" s="294">
        <f t="shared" ref="AA233" si="424">AA237+AA240+AA243+AA250+AA252+AA255+AA259</f>
        <v>0</v>
      </c>
      <c r="AB233" s="294">
        <f t="shared" si="422"/>
        <v>0</v>
      </c>
      <c r="AC233" s="294">
        <f t="shared" si="422"/>
        <v>100000</v>
      </c>
      <c r="AD233" s="294">
        <f t="shared" si="422"/>
        <v>0</v>
      </c>
      <c r="AE233" s="294">
        <f t="shared" si="422"/>
        <v>0</v>
      </c>
      <c r="AF233" s="294">
        <f t="shared" si="422"/>
        <v>2991425</v>
      </c>
      <c r="AG233" s="294">
        <f t="shared" si="422"/>
        <v>0</v>
      </c>
      <c r="AH233" s="294"/>
      <c r="AI233" s="294">
        <f t="shared" si="422"/>
        <v>2250000</v>
      </c>
      <c r="AJ233" s="294">
        <f t="shared" si="422"/>
        <v>0</v>
      </c>
      <c r="AK233" s="294">
        <f t="shared" si="422"/>
        <v>0</v>
      </c>
      <c r="AL233" s="294">
        <f t="shared" si="422"/>
        <v>641425</v>
      </c>
      <c r="AM233" s="294">
        <f t="shared" si="422"/>
        <v>0</v>
      </c>
      <c r="AN233" s="294">
        <f t="shared" si="422"/>
        <v>0</v>
      </c>
      <c r="AO233" s="294">
        <f t="shared" si="422"/>
        <v>0</v>
      </c>
      <c r="AP233" s="294">
        <f t="shared" si="422"/>
        <v>100000</v>
      </c>
      <c r="AQ233" s="294">
        <f t="shared" si="422"/>
        <v>0</v>
      </c>
      <c r="AR233" s="294">
        <f t="shared" si="422"/>
        <v>0</v>
      </c>
    </row>
    <row r="234" spans="1:44" ht="26.4" x14ac:dyDescent="0.25">
      <c r="A234" s="385">
        <v>3224</v>
      </c>
      <c r="B234" s="390" t="s">
        <v>35</v>
      </c>
      <c r="C234" s="378">
        <f t="shared" ref="C234:C239" si="425">SUM(D234:Q234)</f>
        <v>196000</v>
      </c>
      <c r="D234" s="378"/>
      <c r="E234" s="378"/>
      <c r="F234" s="378">
        <v>130000</v>
      </c>
      <c r="G234" s="378"/>
      <c r="H234" s="378"/>
      <c r="I234" s="387">
        <v>66000</v>
      </c>
      <c r="J234" s="387"/>
      <c r="K234" s="387"/>
      <c r="L234" s="387"/>
      <c r="M234" s="387"/>
      <c r="N234" s="387"/>
      <c r="O234" s="296"/>
      <c r="P234" s="296"/>
      <c r="Q234" s="296"/>
      <c r="R234" s="296">
        <f t="shared" ref="R234:R239" si="426">SUM(S234:AE234)</f>
        <v>216000</v>
      </c>
      <c r="S234" s="296"/>
      <c r="T234" s="296"/>
      <c r="U234" s="296">
        <v>130000</v>
      </c>
      <c r="V234" s="296"/>
      <c r="W234" s="296"/>
      <c r="X234" s="296">
        <v>86000</v>
      </c>
      <c r="Y234" s="296"/>
      <c r="Z234" s="296"/>
      <c r="AA234" s="296"/>
      <c r="AB234" s="296"/>
      <c r="AC234" s="296"/>
      <c r="AD234" s="296"/>
      <c r="AE234" s="296"/>
      <c r="AF234" s="296">
        <f t="shared" ref="AF234:AF239" si="427">SUM(AG234:AR234)</f>
        <v>216000</v>
      </c>
      <c r="AG234" s="296"/>
      <c r="AH234" s="296"/>
      <c r="AI234" s="296">
        <v>130000</v>
      </c>
      <c r="AJ234" s="296"/>
      <c r="AK234" s="296"/>
      <c r="AL234" s="296">
        <v>86000</v>
      </c>
      <c r="AM234" s="296"/>
      <c r="AN234" s="296"/>
      <c r="AO234" s="296"/>
      <c r="AP234" s="296"/>
      <c r="AQ234" s="296"/>
      <c r="AR234" s="296"/>
    </row>
    <row r="235" spans="1:44" ht="13.2" x14ac:dyDescent="0.25">
      <c r="A235" s="377">
        <v>3225</v>
      </c>
      <c r="B235" s="382" t="s">
        <v>402</v>
      </c>
      <c r="C235" s="296">
        <f t="shared" si="425"/>
        <v>160000</v>
      </c>
      <c r="D235" s="296"/>
      <c r="E235" s="296"/>
      <c r="F235" s="296">
        <v>160000</v>
      </c>
      <c r="G235" s="296"/>
      <c r="H235" s="296"/>
      <c r="I235" s="387"/>
      <c r="J235" s="387"/>
      <c r="K235" s="387"/>
      <c r="L235" s="387"/>
      <c r="M235" s="387"/>
      <c r="N235" s="387"/>
      <c r="O235" s="296"/>
      <c r="P235" s="296"/>
      <c r="Q235" s="296"/>
      <c r="R235" s="296">
        <f t="shared" si="426"/>
        <v>180000</v>
      </c>
      <c r="S235" s="296"/>
      <c r="T235" s="296"/>
      <c r="U235" s="296">
        <v>180000</v>
      </c>
      <c r="V235" s="296"/>
      <c r="W235" s="296"/>
      <c r="X235" s="296"/>
      <c r="Y235" s="296"/>
      <c r="Z235" s="296"/>
      <c r="AA235" s="296"/>
      <c r="AB235" s="296"/>
      <c r="AC235" s="296"/>
      <c r="AD235" s="296"/>
      <c r="AE235" s="296"/>
      <c r="AF235" s="296">
        <f t="shared" si="427"/>
        <v>180000</v>
      </c>
      <c r="AG235" s="296"/>
      <c r="AH235" s="296"/>
      <c r="AI235" s="296">
        <v>180000</v>
      </c>
      <c r="AJ235" s="296"/>
      <c r="AK235" s="296"/>
      <c r="AL235" s="296"/>
      <c r="AM235" s="296"/>
      <c r="AN235" s="296"/>
      <c r="AO235" s="296"/>
      <c r="AP235" s="296"/>
      <c r="AQ235" s="296"/>
      <c r="AR235" s="296"/>
    </row>
    <row r="236" spans="1:44" ht="13.2" x14ac:dyDescent="0.25">
      <c r="A236" s="377">
        <v>3227</v>
      </c>
      <c r="B236" s="382" t="s">
        <v>395</v>
      </c>
      <c r="C236" s="296">
        <f t="shared" si="425"/>
        <v>190000</v>
      </c>
      <c r="D236" s="296"/>
      <c r="E236" s="296"/>
      <c r="F236" s="296">
        <v>190000</v>
      </c>
      <c r="G236" s="296"/>
      <c r="H236" s="296"/>
      <c r="I236" s="387"/>
      <c r="J236" s="387"/>
      <c r="K236" s="387"/>
      <c r="L236" s="387"/>
      <c r="M236" s="387"/>
      <c r="N236" s="387"/>
      <c r="O236" s="296"/>
      <c r="P236" s="296"/>
      <c r="Q236" s="296"/>
      <c r="R236" s="296">
        <f t="shared" si="426"/>
        <v>240000</v>
      </c>
      <c r="S236" s="296"/>
      <c r="T236" s="296"/>
      <c r="U236" s="296">
        <v>240000</v>
      </c>
      <c r="V236" s="296"/>
      <c r="W236" s="296"/>
      <c r="X236" s="296"/>
      <c r="Y236" s="296"/>
      <c r="Z236" s="296"/>
      <c r="AA236" s="296"/>
      <c r="AB236" s="296"/>
      <c r="AC236" s="296"/>
      <c r="AD236" s="296"/>
      <c r="AE236" s="296"/>
      <c r="AF236" s="296">
        <f t="shared" si="427"/>
        <v>240000</v>
      </c>
      <c r="AG236" s="296"/>
      <c r="AH236" s="296"/>
      <c r="AI236" s="296">
        <v>240000</v>
      </c>
      <c r="AJ236" s="296"/>
      <c r="AK236" s="296"/>
      <c r="AL236" s="296"/>
      <c r="AM236" s="296"/>
      <c r="AN236" s="296"/>
      <c r="AO236" s="296"/>
      <c r="AP236" s="296"/>
      <c r="AQ236" s="296"/>
      <c r="AR236" s="296"/>
    </row>
    <row r="237" spans="1:44" s="312" customFormat="1" ht="13.2" x14ac:dyDescent="0.25">
      <c r="A237" s="383">
        <v>322</v>
      </c>
      <c r="B237" s="384"/>
      <c r="C237" s="298">
        <f t="shared" si="425"/>
        <v>546000</v>
      </c>
      <c r="D237" s="298">
        <f t="shared" ref="D237:O237" si="428">SUM(D236)</f>
        <v>0</v>
      </c>
      <c r="E237" s="298"/>
      <c r="F237" s="298">
        <f>SUM(F234:F236)</f>
        <v>480000</v>
      </c>
      <c r="G237" s="298">
        <f t="shared" si="428"/>
        <v>0</v>
      </c>
      <c r="H237" s="298">
        <f t="shared" si="428"/>
        <v>0</v>
      </c>
      <c r="I237" s="388">
        <f>SUM(I234:I236)</f>
        <v>66000</v>
      </c>
      <c r="J237" s="388">
        <f>SUM(J234:J236)</f>
        <v>0</v>
      </c>
      <c r="K237" s="388">
        <f t="shared" si="428"/>
        <v>0</v>
      </c>
      <c r="L237" s="388">
        <f t="shared" si="428"/>
        <v>0</v>
      </c>
      <c r="M237" s="388">
        <f t="shared" ref="M237" si="429">SUM(M236)</f>
        <v>0</v>
      </c>
      <c r="N237" s="388">
        <f>SUM(N234:N236)</f>
        <v>0</v>
      </c>
      <c r="O237" s="298">
        <f t="shared" si="428"/>
        <v>0</v>
      </c>
      <c r="P237" s="298">
        <f t="shared" ref="P237" si="430">SUM(P236)</f>
        <v>0</v>
      </c>
      <c r="Q237" s="298">
        <f t="shared" ref="Q237" si="431">SUM(Q234:Q236)</f>
        <v>0</v>
      </c>
      <c r="R237" s="298">
        <f t="shared" si="426"/>
        <v>636000</v>
      </c>
      <c r="S237" s="298">
        <f t="shared" ref="S237" si="432">SUM(S236)</f>
        <v>0</v>
      </c>
      <c r="T237" s="298"/>
      <c r="U237" s="298">
        <f>SUM(U234:U236)</f>
        <v>550000</v>
      </c>
      <c r="V237" s="298">
        <f t="shared" ref="V237:AB237" si="433">SUM(V236)</f>
        <v>0</v>
      </c>
      <c r="W237" s="298">
        <f t="shared" si="433"/>
        <v>0</v>
      </c>
      <c r="X237" s="298">
        <f>SUM(X234:X236)</f>
        <v>86000</v>
      </c>
      <c r="Y237" s="298">
        <f t="shared" si="433"/>
        <v>0</v>
      </c>
      <c r="Z237" s="298">
        <f t="shared" si="433"/>
        <v>0</v>
      </c>
      <c r="AA237" s="298">
        <f t="shared" ref="AA237" si="434">SUM(AA236)</f>
        <v>0</v>
      </c>
      <c r="AB237" s="298">
        <f t="shared" si="433"/>
        <v>0</v>
      </c>
      <c r="AC237" s="298">
        <f>SUM(AC234:AC236)</f>
        <v>0</v>
      </c>
      <c r="AD237" s="298">
        <f t="shared" ref="AD237" si="435">SUM(AD236)</f>
        <v>0</v>
      </c>
      <c r="AE237" s="298">
        <f t="shared" ref="AE237" si="436">SUM(AE234:AE236)</f>
        <v>0</v>
      </c>
      <c r="AF237" s="298">
        <f t="shared" si="427"/>
        <v>636000</v>
      </c>
      <c r="AG237" s="298">
        <f t="shared" ref="AG237" si="437">SUM(AG236)</f>
        <v>0</v>
      </c>
      <c r="AH237" s="298"/>
      <c r="AI237" s="298">
        <f>SUM(AI234:AI236)</f>
        <v>550000</v>
      </c>
      <c r="AJ237" s="298">
        <f t="shared" ref="AJ237:AO237" si="438">SUM(AJ236)</f>
        <v>0</v>
      </c>
      <c r="AK237" s="298">
        <f t="shared" si="438"/>
        <v>0</v>
      </c>
      <c r="AL237" s="298">
        <f>SUM(AL234:AL236)</f>
        <v>86000</v>
      </c>
      <c r="AM237" s="298">
        <f t="shared" si="438"/>
        <v>0</v>
      </c>
      <c r="AN237" s="298">
        <f t="shared" si="438"/>
        <v>0</v>
      </c>
      <c r="AO237" s="298">
        <f t="shared" si="438"/>
        <v>0</v>
      </c>
      <c r="AP237" s="298">
        <f>SUM(AP234:AP236)</f>
        <v>0</v>
      </c>
      <c r="AQ237" s="298">
        <f t="shared" ref="AQ237" si="439">SUM(AQ236)</f>
        <v>0</v>
      </c>
      <c r="AR237" s="298">
        <f t="shared" ref="AR237" si="440">SUM(AR234:AR236)</f>
        <v>0</v>
      </c>
    </row>
    <row r="238" spans="1:44" s="312" customFormat="1" ht="26.4" x14ac:dyDescent="0.25">
      <c r="A238" s="377">
        <v>3232</v>
      </c>
      <c r="B238" s="382" t="s">
        <v>75</v>
      </c>
      <c r="C238" s="296">
        <f t="shared" si="425"/>
        <v>1074425</v>
      </c>
      <c r="D238" s="296"/>
      <c r="E238" s="296"/>
      <c r="F238" s="296">
        <v>570000</v>
      </c>
      <c r="G238" s="296"/>
      <c r="H238" s="296"/>
      <c r="I238" s="387">
        <v>404425</v>
      </c>
      <c r="J238" s="387"/>
      <c r="K238" s="387"/>
      <c r="L238" s="387"/>
      <c r="M238" s="387"/>
      <c r="N238" s="387"/>
      <c r="O238" s="387">
        <v>100000</v>
      </c>
      <c r="P238" s="296"/>
      <c r="Q238" s="296"/>
      <c r="R238" s="296">
        <f t="shared" si="426"/>
        <v>1074425</v>
      </c>
      <c r="S238" s="296"/>
      <c r="T238" s="296"/>
      <c r="U238" s="296">
        <v>520000</v>
      </c>
      <c r="V238" s="296"/>
      <c r="W238" s="296"/>
      <c r="X238" s="296">
        <v>454425</v>
      </c>
      <c r="Y238" s="296"/>
      <c r="Z238" s="296"/>
      <c r="AA238" s="296"/>
      <c r="AB238" s="296"/>
      <c r="AC238" s="296">
        <v>100000</v>
      </c>
      <c r="AD238" s="296"/>
      <c r="AE238" s="296"/>
      <c r="AF238" s="296">
        <f t="shared" si="427"/>
        <v>1074425</v>
      </c>
      <c r="AG238" s="296"/>
      <c r="AH238" s="296"/>
      <c r="AI238" s="296">
        <v>560000</v>
      </c>
      <c r="AJ238" s="296"/>
      <c r="AK238" s="296"/>
      <c r="AL238" s="296">
        <v>414425</v>
      </c>
      <c r="AM238" s="296"/>
      <c r="AN238" s="296"/>
      <c r="AO238" s="296"/>
      <c r="AP238" s="296">
        <v>100000</v>
      </c>
      <c r="AQ238" s="296"/>
      <c r="AR238" s="296"/>
    </row>
    <row r="239" spans="1:44" ht="15" customHeight="1" x14ac:dyDescent="0.25">
      <c r="A239" s="385">
        <v>3238</v>
      </c>
      <c r="B239" s="390" t="s">
        <v>45</v>
      </c>
      <c r="C239" s="296">
        <f t="shared" si="425"/>
        <v>361000</v>
      </c>
      <c r="D239" s="296"/>
      <c r="E239" s="296"/>
      <c r="F239" s="296">
        <v>220000</v>
      </c>
      <c r="G239" s="296"/>
      <c r="H239" s="296"/>
      <c r="I239" s="387">
        <v>141000</v>
      </c>
      <c r="J239" s="387"/>
      <c r="K239" s="387"/>
      <c r="L239" s="387"/>
      <c r="M239" s="387"/>
      <c r="N239" s="387"/>
      <c r="O239" s="296"/>
      <c r="P239" s="296"/>
      <c r="Q239" s="296"/>
      <c r="R239" s="296">
        <f t="shared" si="426"/>
        <v>381000</v>
      </c>
      <c r="S239" s="296"/>
      <c r="T239" s="296"/>
      <c r="U239" s="296">
        <v>240000</v>
      </c>
      <c r="V239" s="296"/>
      <c r="W239" s="296"/>
      <c r="X239" s="296">
        <v>141000</v>
      </c>
      <c r="Y239" s="296"/>
      <c r="Z239" s="296"/>
      <c r="AA239" s="296"/>
      <c r="AB239" s="296"/>
      <c r="AC239" s="296"/>
      <c r="AD239" s="296"/>
      <c r="AE239" s="296"/>
      <c r="AF239" s="296">
        <f t="shared" si="427"/>
        <v>381000</v>
      </c>
      <c r="AG239" s="296"/>
      <c r="AH239" s="296"/>
      <c r="AI239" s="296">
        <v>240000</v>
      </c>
      <c r="AJ239" s="296"/>
      <c r="AK239" s="296"/>
      <c r="AL239" s="296">
        <v>141000</v>
      </c>
      <c r="AM239" s="296"/>
      <c r="AN239" s="296"/>
      <c r="AO239" s="296"/>
      <c r="AP239" s="296"/>
      <c r="AQ239" s="296"/>
      <c r="AR239" s="296"/>
    </row>
    <row r="240" spans="1:44" s="312" customFormat="1" ht="15" customHeight="1" x14ac:dyDescent="0.25">
      <c r="A240" s="383">
        <v>323</v>
      </c>
      <c r="B240" s="384"/>
      <c r="C240" s="298">
        <f>SUM(C238:C239)</f>
        <v>1435425</v>
      </c>
      <c r="D240" s="298">
        <f t="shared" ref="D240:K240" si="441">SUM(D239)</f>
        <v>0</v>
      </c>
      <c r="E240" s="298"/>
      <c r="F240" s="298">
        <f>SUM(F238:F239)</f>
        <v>790000</v>
      </c>
      <c r="G240" s="298">
        <f t="shared" si="441"/>
        <v>0</v>
      </c>
      <c r="H240" s="298">
        <f t="shared" si="441"/>
        <v>0</v>
      </c>
      <c r="I240" s="388">
        <f>SUM(I238:I239)</f>
        <v>545425</v>
      </c>
      <c r="J240" s="388">
        <f>SUM(J238:J239)</f>
        <v>0</v>
      </c>
      <c r="K240" s="388">
        <f t="shared" si="441"/>
        <v>0</v>
      </c>
      <c r="L240" s="388">
        <f>SUM(L238:L239)</f>
        <v>0</v>
      </c>
      <c r="M240" s="388">
        <f>SUM(M238:M239)</f>
        <v>0</v>
      </c>
      <c r="N240" s="388">
        <f>SUM(N238:N239)</f>
        <v>0</v>
      </c>
      <c r="O240" s="298">
        <f>SUM(O238:O239)</f>
        <v>100000</v>
      </c>
      <c r="P240" s="298">
        <f t="shared" ref="P240" si="442">SUM(P239)</f>
        <v>0</v>
      </c>
      <c r="Q240" s="298">
        <f t="shared" ref="Q240" si="443">SUM(Q239)</f>
        <v>0</v>
      </c>
      <c r="R240" s="298">
        <f>SUM(R238:R239)</f>
        <v>1455425</v>
      </c>
      <c r="S240" s="298">
        <f t="shared" ref="S240" si="444">SUM(S239)</f>
        <v>0</v>
      </c>
      <c r="T240" s="298"/>
      <c r="U240" s="298">
        <f>SUM(U238:U239)</f>
        <v>760000</v>
      </c>
      <c r="V240" s="298">
        <f t="shared" ref="V240:AB240" si="445">SUM(V239)</f>
        <v>0</v>
      </c>
      <c r="W240" s="298">
        <f t="shared" si="445"/>
        <v>0</v>
      </c>
      <c r="X240" s="298">
        <f>SUM(X238:X239)</f>
        <v>595425</v>
      </c>
      <c r="Y240" s="298">
        <f t="shared" si="445"/>
        <v>0</v>
      </c>
      <c r="Z240" s="298">
        <f t="shared" si="445"/>
        <v>0</v>
      </c>
      <c r="AA240" s="298">
        <f t="shared" ref="AA240" si="446">SUM(AA239)</f>
        <v>0</v>
      </c>
      <c r="AB240" s="298">
        <f t="shared" si="445"/>
        <v>0</v>
      </c>
      <c r="AC240" s="298">
        <f>SUM(AC238:AC239)</f>
        <v>100000</v>
      </c>
      <c r="AD240" s="298">
        <f t="shared" ref="AD240" si="447">SUM(AD239)</f>
        <v>0</v>
      </c>
      <c r="AE240" s="298">
        <f t="shared" ref="AE240" si="448">SUM(AE239)</f>
        <v>0</v>
      </c>
      <c r="AF240" s="298">
        <f>SUM(AF238:AF239)</f>
        <v>1455425</v>
      </c>
      <c r="AG240" s="298">
        <f t="shared" ref="AG240" si="449">SUM(AG239)</f>
        <v>0</v>
      </c>
      <c r="AH240" s="298"/>
      <c r="AI240" s="298">
        <f>SUM(AI238:AI239)</f>
        <v>800000</v>
      </c>
      <c r="AJ240" s="298">
        <f t="shared" ref="AJ240:AO240" si="450">SUM(AJ239)</f>
        <v>0</v>
      </c>
      <c r="AK240" s="298">
        <f t="shared" si="450"/>
        <v>0</v>
      </c>
      <c r="AL240" s="298">
        <f>SUM(AL238:AL239)</f>
        <v>555425</v>
      </c>
      <c r="AM240" s="298">
        <f t="shared" si="450"/>
        <v>0</v>
      </c>
      <c r="AN240" s="298">
        <f t="shared" si="450"/>
        <v>0</v>
      </c>
      <c r="AO240" s="298">
        <f t="shared" si="450"/>
        <v>0</v>
      </c>
      <c r="AP240" s="298">
        <f>SUM(AP238:AP239)</f>
        <v>100000</v>
      </c>
      <c r="AQ240" s="298">
        <f t="shared" ref="AQ240" si="451">SUM(AQ239)</f>
        <v>0</v>
      </c>
      <c r="AR240" s="298">
        <f t="shared" ref="AR240" si="452">SUM(AR239)</f>
        <v>0</v>
      </c>
    </row>
    <row r="241" spans="1:44" s="312" customFormat="1" ht="15" customHeight="1" x14ac:dyDescent="0.25">
      <c r="A241" s="385">
        <v>4123</v>
      </c>
      <c r="B241" s="390" t="s">
        <v>76</v>
      </c>
      <c r="C241" s="296">
        <f>SUM(D241:Q241)</f>
        <v>0</v>
      </c>
      <c r="D241" s="298"/>
      <c r="E241" s="298"/>
      <c r="F241" s="298"/>
      <c r="G241" s="298"/>
      <c r="H241" s="298"/>
      <c r="I241" s="388">
        <v>0</v>
      </c>
      <c r="J241" s="388"/>
      <c r="K241" s="388"/>
      <c r="L241" s="388"/>
      <c r="M241" s="388"/>
      <c r="N241" s="388"/>
      <c r="O241" s="298"/>
      <c r="P241" s="298"/>
      <c r="Q241" s="298"/>
      <c r="R241" s="296">
        <f>SUM(S241:AE241)</f>
        <v>0</v>
      </c>
      <c r="S241" s="298"/>
      <c r="T241" s="298"/>
      <c r="U241" s="298"/>
      <c r="V241" s="298"/>
      <c r="W241" s="298"/>
      <c r="X241" s="298"/>
      <c r="Y241" s="298"/>
      <c r="Z241" s="298"/>
      <c r="AA241" s="298"/>
      <c r="AB241" s="298"/>
      <c r="AC241" s="298"/>
      <c r="AD241" s="298"/>
      <c r="AE241" s="298"/>
      <c r="AF241" s="296">
        <f>SUM(AG241:AR241)</f>
        <v>0</v>
      </c>
      <c r="AG241" s="298"/>
      <c r="AH241" s="298"/>
      <c r="AI241" s="298"/>
      <c r="AJ241" s="298"/>
      <c r="AK241" s="298"/>
      <c r="AL241" s="298"/>
      <c r="AM241" s="298"/>
      <c r="AN241" s="298"/>
      <c r="AO241" s="298"/>
      <c r="AP241" s="298"/>
      <c r="AQ241" s="298"/>
      <c r="AR241" s="298"/>
    </row>
    <row r="242" spans="1:44" ht="13.2" x14ac:dyDescent="0.25">
      <c r="A242" s="377">
        <v>4124</v>
      </c>
      <c r="B242" s="382" t="s">
        <v>394</v>
      </c>
      <c r="C242" s="296">
        <f>SUM(D242:Q242)</f>
        <v>0</v>
      </c>
      <c r="D242" s="296"/>
      <c r="E242" s="296"/>
      <c r="F242" s="296"/>
      <c r="G242" s="296"/>
      <c r="H242" s="296"/>
      <c r="I242" s="387"/>
      <c r="J242" s="387"/>
      <c r="K242" s="387"/>
      <c r="L242" s="387"/>
      <c r="M242" s="387"/>
      <c r="N242" s="387"/>
      <c r="O242" s="296"/>
      <c r="P242" s="296"/>
      <c r="Q242" s="296"/>
      <c r="R242" s="296">
        <f>SUM(S242:AE242)</f>
        <v>0</v>
      </c>
      <c r="S242" s="296"/>
      <c r="T242" s="296"/>
      <c r="U242" s="296"/>
      <c r="V242" s="296"/>
      <c r="W242" s="296"/>
      <c r="X242" s="296"/>
      <c r="Y242" s="296"/>
      <c r="Z242" s="296"/>
      <c r="AA242" s="296"/>
      <c r="AB242" s="296"/>
      <c r="AC242" s="296"/>
      <c r="AD242" s="296"/>
      <c r="AE242" s="296"/>
      <c r="AF242" s="296">
        <f>SUM(AG242:AR242)</f>
        <v>0</v>
      </c>
      <c r="AG242" s="296"/>
      <c r="AH242" s="296"/>
      <c r="AI242" s="296"/>
      <c r="AJ242" s="296"/>
      <c r="AK242" s="296"/>
      <c r="AL242" s="296"/>
      <c r="AM242" s="296"/>
      <c r="AN242" s="296"/>
      <c r="AO242" s="296"/>
      <c r="AP242" s="296"/>
      <c r="AQ242" s="296"/>
      <c r="AR242" s="296"/>
    </row>
    <row r="243" spans="1:44" s="312" customFormat="1" ht="13.2" x14ac:dyDescent="0.25">
      <c r="A243" s="286">
        <v>412</v>
      </c>
      <c r="B243" s="297"/>
      <c r="C243" s="298">
        <f>SUM(C241:C242)</f>
        <v>0</v>
      </c>
      <c r="D243" s="298">
        <f t="shared" ref="D243:F243" si="453">SUM(D241:D242)</f>
        <v>0</v>
      </c>
      <c r="E243" s="298"/>
      <c r="F243" s="298">
        <f t="shared" si="453"/>
        <v>0</v>
      </c>
      <c r="G243" s="298">
        <f t="shared" ref="G243:O243" si="454">SUM(G242)</f>
        <v>0</v>
      </c>
      <c r="H243" s="298">
        <f t="shared" si="454"/>
        <v>0</v>
      </c>
      <c r="I243" s="388">
        <f t="shared" ref="I243" si="455">SUM(I241:I242)</f>
        <v>0</v>
      </c>
      <c r="J243" s="388">
        <f t="shared" ref="J243" si="456">SUM(J242)</f>
        <v>0</v>
      </c>
      <c r="K243" s="388">
        <f t="shared" si="454"/>
        <v>0</v>
      </c>
      <c r="L243" s="388">
        <f t="shared" si="454"/>
        <v>0</v>
      </c>
      <c r="M243" s="388">
        <f t="shared" ref="M243" si="457">SUM(M242)</f>
        <v>0</v>
      </c>
      <c r="N243" s="388">
        <f t="shared" si="454"/>
        <v>0</v>
      </c>
      <c r="O243" s="298">
        <f t="shared" si="454"/>
        <v>0</v>
      </c>
      <c r="P243" s="298">
        <f t="shared" ref="P243:Q243" si="458">SUM(P242)</f>
        <v>0</v>
      </c>
      <c r="Q243" s="298">
        <f t="shared" si="458"/>
        <v>0</v>
      </c>
      <c r="R243" s="298">
        <f>SUM(R241:R242)</f>
        <v>0</v>
      </c>
      <c r="S243" s="298">
        <f t="shared" ref="S243:U243" si="459">SUM(S241:S242)</f>
        <v>0</v>
      </c>
      <c r="T243" s="298"/>
      <c r="U243" s="298">
        <f t="shared" si="459"/>
        <v>0</v>
      </c>
      <c r="V243" s="298">
        <f t="shared" ref="V243:AC243" si="460">SUM(V242)</f>
        <v>0</v>
      </c>
      <c r="W243" s="298">
        <f t="shared" si="460"/>
        <v>0</v>
      </c>
      <c r="X243" s="298">
        <f t="shared" si="460"/>
        <v>0</v>
      </c>
      <c r="Y243" s="298">
        <f t="shared" si="460"/>
        <v>0</v>
      </c>
      <c r="Z243" s="298">
        <f t="shared" si="460"/>
        <v>0</v>
      </c>
      <c r="AA243" s="298">
        <f t="shared" ref="AA243" si="461">SUM(AA242)</f>
        <v>0</v>
      </c>
      <c r="AB243" s="298">
        <f t="shared" si="460"/>
        <v>0</v>
      </c>
      <c r="AC243" s="298">
        <f t="shared" si="460"/>
        <v>0</v>
      </c>
      <c r="AD243" s="298">
        <f t="shared" ref="AD243:AE243" si="462">SUM(AD242)</f>
        <v>0</v>
      </c>
      <c r="AE243" s="298">
        <f t="shared" si="462"/>
        <v>0</v>
      </c>
      <c r="AF243" s="298">
        <f>SUM(AF241:AF242)</f>
        <v>0</v>
      </c>
      <c r="AG243" s="298">
        <f t="shared" ref="AG243" si="463">SUM(AG241:AG242)</f>
        <v>0</v>
      </c>
      <c r="AH243" s="298"/>
      <c r="AI243" s="298">
        <f t="shared" ref="AI243" si="464">SUM(AI241:AI242)</f>
        <v>0</v>
      </c>
      <c r="AJ243" s="298">
        <f t="shared" ref="AJ243:AP243" si="465">SUM(AJ242)</f>
        <v>0</v>
      </c>
      <c r="AK243" s="298">
        <f t="shared" si="465"/>
        <v>0</v>
      </c>
      <c r="AL243" s="298">
        <f t="shared" si="465"/>
        <v>0</v>
      </c>
      <c r="AM243" s="298">
        <f t="shared" si="465"/>
        <v>0</v>
      </c>
      <c r="AN243" s="298">
        <f t="shared" si="465"/>
        <v>0</v>
      </c>
      <c r="AO243" s="298">
        <f t="shared" si="465"/>
        <v>0</v>
      </c>
      <c r="AP243" s="298">
        <f t="shared" si="465"/>
        <v>0</v>
      </c>
      <c r="AQ243" s="298">
        <f t="shared" ref="AQ243:AR243" si="466">SUM(AQ242)</f>
        <v>0</v>
      </c>
      <c r="AR243" s="298">
        <f t="shared" si="466"/>
        <v>0</v>
      </c>
    </row>
    <row r="244" spans="1:44" ht="26.4" x14ac:dyDescent="0.25">
      <c r="A244" s="295">
        <v>4221</v>
      </c>
      <c r="B244" s="287" t="s">
        <v>404</v>
      </c>
      <c r="C244" s="387">
        <f t="shared" ref="C244:C249" si="467">SUM(D244:Q244)</f>
        <v>89000</v>
      </c>
      <c r="D244" s="296"/>
      <c r="E244" s="296"/>
      <c r="F244" s="296">
        <v>89000</v>
      </c>
      <c r="G244" s="296"/>
      <c r="H244" s="296"/>
      <c r="I244" s="387"/>
      <c r="J244" s="387"/>
      <c r="K244" s="387"/>
      <c r="L244" s="387"/>
      <c r="M244" s="387"/>
      <c r="N244" s="387"/>
      <c r="O244" s="296"/>
      <c r="P244" s="296"/>
      <c r="Q244" s="296"/>
      <c r="R244" s="296">
        <f t="shared" ref="R244:R249" si="468">SUM(S244:AE244)</f>
        <v>86250</v>
      </c>
      <c r="S244" s="296"/>
      <c r="T244" s="296"/>
      <c r="U244" s="296">
        <v>86250</v>
      </c>
      <c r="V244" s="296"/>
      <c r="W244" s="296"/>
      <c r="X244" s="296"/>
      <c r="Y244" s="296"/>
      <c r="Z244" s="296"/>
      <c r="AA244" s="296"/>
      <c r="AB244" s="296"/>
      <c r="AC244" s="296"/>
      <c r="AD244" s="296"/>
      <c r="AE244" s="296"/>
      <c r="AF244" s="296">
        <f t="shared" ref="AF244:AF249" si="469">SUM(AG244:AR244)</f>
        <v>77450</v>
      </c>
      <c r="AG244" s="296"/>
      <c r="AH244" s="296"/>
      <c r="AI244" s="296">
        <v>77450</v>
      </c>
      <c r="AJ244" s="296"/>
      <c r="AK244" s="296"/>
      <c r="AL244" s="296"/>
      <c r="AM244" s="296"/>
      <c r="AN244" s="296"/>
      <c r="AO244" s="296"/>
      <c r="AP244" s="296"/>
      <c r="AQ244" s="296"/>
      <c r="AR244" s="296"/>
    </row>
    <row r="245" spans="1:44" ht="13.2" x14ac:dyDescent="0.25">
      <c r="A245" s="385">
        <v>4222</v>
      </c>
      <c r="B245" s="390" t="s">
        <v>78</v>
      </c>
      <c r="C245" s="296">
        <f t="shared" si="467"/>
        <v>0</v>
      </c>
      <c r="D245" s="296"/>
      <c r="E245" s="296"/>
      <c r="F245" s="296">
        <v>0</v>
      </c>
      <c r="G245" s="296"/>
      <c r="H245" s="296"/>
      <c r="I245" s="387"/>
      <c r="J245" s="387"/>
      <c r="K245" s="387"/>
      <c r="L245" s="387"/>
      <c r="M245" s="387"/>
      <c r="N245" s="387"/>
      <c r="O245" s="296"/>
      <c r="P245" s="296"/>
      <c r="Q245" s="296"/>
      <c r="R245" s="296">
        <f t="shared" si="468"/>
        <v>10000</v>
      </c>
      <c r="S245" s="296"/>
      <c r="T245" s="296"/>
      <c r="U245" s="296">
        <v>10000</v>
      </c>
      <c r="V245" s="296"/>
      <c r="W245" s="296"/>
      <c r="X245" s="296"/>
      <c r="Y245" s="296"/>
      <c r="Z245" s="296"/>
      <c r="AA245" s="296"/>
      <c r="AB245" s="296"/>
      <c r="AC245" s="296"/>
      <c r="AD245" s="296"/>
      <c r="AE245" s="296"/>
      <c r="AF245" s="296">
        <f t="shared" si="469"/>
        <v>20000</v>
      </c>
      <c r="AG245" s="296"/>
      <c r="AH245" s="296"/>
      <c r="AI245" s="296">
        <v>20000</v>
      </c>
      <c r="AJ245" s="296"/>
      <c r="AK245" s="296"/>
      <c r="AL245" s="296"/>
      <c r="AM245" s="296"/>
      <c r="AN245" s="296"/>
      <c r="AO245" s="296"/>
      <c r="AP245" s="296"/>
      <c r="AQ245" s="296"/>
      <c r="AR245" s="296"/>
    </row>
    <row r="246" spans="1:44" ht="13.2" x14ac:dyDescent="0.25">
      <c r="A246" s="295">
        <v>4223</v>
      </c>
      <c r="B246" s="287" t="s">
        <v>79</v>
      </c>
      <c r="C246" s="296">
        <f t="shared" si="467"/>
        <v>14000</v>
      </c>
      <c r="D246" s="296"/>
      <c r="E246" s="296"/>
      <c r="F246" s="296">
        <v>14000</v>
      </c>
      <c r="G246" s="296"/>
      <c r="H246" s="296"/>
      <c r="I246" s="391"/>
      <c r="J246" s="387"/>
      <c r="K246" s="387"/>
      <c r="L246" s="387"/>
      <c r="M246" s="387"/>
      <c r="N246" s="387"/>
      <c r="O246" s="296"/>
      <c r="P246" s="296"/>
      <c r="Q246" s="296"/>
      <c r="R246" s="296">
        <f t="shared" si="468"/>
        <v>14000</v>
      </c>
      <c r="S246" s="296"/>
      <c r="T246" s="296"/>
      <c r="U246" s="296">
        <v>14000</v>
      </c>
      <c r="V246" s="296"/>
      <c r="W246" s="296"/>
      <c r="X246" s="296"/>
      <c r="Y246" s="296"/>
      <c r="Z246" s="296"/>
      <c r="AA246" s="296"/>
      <c r="AB246" s="296"/>
      <c r="AC246" s="296"/>
      <c r="AD246" s="296"/>
      <c r="AE246" s="296"/>
      <c r="AF246" s="296">
        <f t="shared" si="469"/>
        <v>14000</v>
      </c>
      <c r="AG246" s="296"/>
      <c r="AH246" s="296"/>
      <c r="AI246" s="296">
        <v>14000</v>
      </c>
      <c r="AJ246" s="296"/>
      <c r="AK246" s="296"/>
      <c r="AL246" s="296"/>
      <c r="AM246" s="296"/>
      <c r="AN246" s="296"/>
      <c r="AO246" s="296"/>
      <c r="AP246" s="296"/>
      <c r="AQ246" s="296"/>
      <c r="AR246" s="296"/>
    </row>
    <row r="247" spans="1:44" ht="13.2" x14ac:dyDescent="0.25">
      <c r="A247" s="295">
        <v>4224</v>
      </c>
      <c r="B247" s="287" t="s">
        <v>80</v>
      </c>
      <c r="C247" s="296">
        <f t="shared" si="467"/>
        <v>502000</v>
      </c>
      <c r="D247" s="296"/>
      <c r="E247" s="296"/>
      <c r="F247" s="296">
        <v>502000</v>
      </c>
      <c r="G247" s="296"/>
      <c r="H247" s="296"/>
      <c r="I247" s="387"/>
      <c r="J247" s="387"/>
      <c r="K247" s="387"/>
      <c r="L247" s="387"/>
      <c r="M247" s="387"/>
      <c r="N247" s="387"/>
      <c r="O247" s="296"/>
      <c r="P247" s="296"/>
      <c r="Q247" s="296"/>
      <c r="R247" s="296">
        <f t="shared" si="468"/>
        <v>267250</v>
      </c>
      <c r="S247" s="296"/>
      <c r="T247" s="296"/>
      <c r="U247" s="296">
        <v>267250</v>
      </c>
      <c r="V247" s="296"/>
      <c r="W247" s="296"/>
      <c r="X247" s="296"/>
      <c r="Y247" s="296"/>
      <c r="Z247" s="296"/>
      <c r="AA247" s="296"/>
      <c r="AB247" s="296"/>
      <c r="AC247" s="296"/>
      <c r="AD247" s="296"/>
      <c r="AE247" s="296"/>
      <c r="AF247" s="296">
        <f t="shared" si="469"/>
        <v>788550</v>
      </c>
      <c r="AG247" s="296"/>
      <c r="AH247" s="296"/>
      <c r="AI247" s="296">
        <v>788550</v>
      </c>
      <c r="AJ247" s="296"/>
      <c r="AK247" s="296"/>
      <c r="AL247" s="296"/>
      <c r="AM247" s="296"/>
      <c r="AN247" s="296"/>
      <c r="AO247" s="296"/>
      <c r="AP247" s="296"/>
      <c r="AQ247" s="296"/>
      <c r="AR247" s="296"/>
    </row>
    <row r="248" spans="1:44" ht="13.2" x14ac:dyDescent="0.25">
      <c r="A248" s="295">
        <v>4225</v>
      </c>
      <c r="B248" s="287" t="s">
        <v>81</v>
      </c>
      <c r="C248" s="296">
        <f t="shared" si="467"/>
        <v>0</v>
      </c>
      <c r="D248" s="296"/>
      <c r="E248" s="296"/>
      <c r="F248" s="296"/>
      <c r="G248" s="296"/>
      <c r="H248" s="296"/>
      <c r="I248" s="387"/>
      <c r="J248" s="387"/>
      <c r="K248" s="387"/>
      <c r="L248" s="387"/>
      <c r="M248" s="387"/>
      <c r="N248" s="387"/>
      <c r="O248" s="296"/>
      <c r="P248" s="296"/>
      <c r="Q248" s="296"/>
      <c r="R248" s="296">
        <f t="shared" si="468"/>
        <v>0</v>
      </c>
      <c r="S248" s="296"/>
      <c r="T248" s="296"/>
      <c r="U248" s="296"/>
      <c r="V248" s="296"/>
      <c r="W248" s="296"/>
      <c r="X248" s="296"/>
      <c r="Y248" s="296"/>
      <c r="Z248" s="296"/>
      <c r="AA248" s="296"/>
      <c r="AB248" s="296"/>
      <c r="AC248" s="296"/>
      <c r="AD248" s="296"/>
      <c r="AE248" s="296"/>
      <c r="AF248" s="296">
        <f t="shared" si="469"/>
        <v>0</v>
      </c>
      <c r="AG248" s="296"/>
      <c r="AH248" s="296"/>
      <c r="AI248" s="296"/>
      <c r="AJ248" s="296"/>
      <c r="AK248" s="296"/>
      <c r="AL248" s="296"/>
      <c r="AM248" s="296"/>
      <c r="AN248" s="296"/>
      <c r="AO248" s="296"/>
      <c r="AP248" s="296"/>
      <c r="AQ248" s="296"/>
      <c r="AR248" s="296"/>
    </row>
    <row r="249" spans="1:44" ht="26.4" x14ac:dyDescent="0.25">
      <c r="A249" s="295">
        <v>4227</v>
      </c>
      <c r="B249" s="287" t="s">
        <v>82</v>
      </c>
      <c r="C249" s="296">
        <f t="shared" si="467"/>
        <v>0</v>
      </c>
      <c r="D249" s="296"/>
      <c r="E249" s="296"/>
      <c r="F249" s="296"/>
      <c r="G249" s="296"/>
      <c r="H249" s="296"/>
      <c r="I249" s="387"/>
      <c r="J249" s="387"/>
      <c r="K249" s="387"/>
      <c r="L249" s="387"/>
      <c r="M249" s="387"/>
      <c r="N249" s="387"/>
      <c r="O249" s="296"/>
      <c r="P249" s="296"/>
      <c r="Q249" s="296"/>
      <c r="R249" s="296">
        <f t="shared" si="468"/>
        <v>0</v>
      </c>
      <c r="S249" s="296"/>
      <c r="T249" s="296"/>
      <c r="U249" s="296"/>
      <c r="V249" s="296"/>
      <c r="W249" s="296"/>
      <c r="X249" s="296"/>
      <c r="Y249" s="296"/>
      <c r="Z249" s="296"/>
      <c r="AA249" s="296"/>
      <c r="AB249" s="296"/>
      <c r="AC249" s="296"/>
      <c r="AD249" s="296"/>
      <c r="AE249" s="296"/>
      <c r="AF249" s="296">
        <f t="shared" si="469"/>
        <v>0</v>
      </c>
      <c r="AG249" s="296"/>
      <c r="AH249" s="296"/>
      <c r="AI249" s="296"/>
      <c r="AJ249" s="296"/>
      <c r="AK249" s="296"/>
      <c r="AL249" s="296"/>
      <c r="AM249" s="296"/>
      <c r="AN249" s="296"/>
      <c r="AO249" s="296"/>
      <c r="AP249" s="296"/>
      <c r="AQ249" s="296"/>
      <c r="AR249" s="296"/>
    </row>
    <row r="250" spans="1:44" s="312" customFormat="1" ht="13.2" x14ac:dyDescent="0.25">
      <c r="A250" s="286">
        <v>422</v>
      </c>
      <c r="B250" s="297"/>
      <c r="C250" s="298">
        <f>SUM(C244:C249)</f>
        <v>605000</v>
      </c>
      <c r="D250" s="298">
        <f t="shared" ref="D250:O250" si="470">SUM(D244:D249)</f>
        <v>0</v>
      </c>
      <c r="E250" s="298"/>
      <c r="F250" s="298">
        <f t="shared" si="470"/>
        <v>605000</v>
      </c>
      <c r="G250" s="298">
        <f t="shared" si="470"/>
        <v>0</v>
      </c>
      <c r="H250" s="298">
        <f t="shared" si="470"/>
        <v>0</v>
      </c>
      <c r="I250" s="298">
        <f t="shared" si="470"/>
        <v>0</v>
      </c>
      <c r="J250" s="298">
        <f t="shared" ref="J250" si="471">SUM(J244:J249)</f>
        <v>0</v>
      </c>
      <c r="K250" s="298">
        <f t="shared" si="470"/>
        <v>0</v>
      </c>
      <c r="L250" s="298">
        <f t="shared" si="470"/>
        <v>0</v>
      </c>
      <c r="M250" s="298">
        <f t="shared" ref="M250" si="472">SUM(M244:M249)</f>
        <v>0</v>
      </c>
      <c r="N250" s="298">
        <f t="shared" si="470"/>
        <v>0</v>
      </c>
      <c r="O250" s="298">
        <f t="shared" si="470"/>
        <v>0</v>
      </c>
      <c r="P250" s="298">
        <f t="shared" ref="P250:Q250" si="473">SUM(P244:P249)</f>
        <v>0</v>
      </c>
      <c r="Q250" s="298">
        <f t="shared" si="473"/>
        <v>0</v>
      </c>
      <c r="R250" s="298">
        <f>SUM(R244:R249)</f>
        <v>377500</v>
      </c>
      <c r="S250" s="298">
        <f t="shared" ref="S250:AE250" si="474">SUM(S244:S249)</f>
        <v>0</v>
      </c>
      <c r="T250" s="298"/>
      <c r="U250" s="298">
        <f t="shared" si="474"/>
        <v>377500</v>
      </c>
      <c r="V250" s="298">
        <f t="shared" si="474"/>
        <v>0</v>
      </c>
      <c r="W250" s="298">
        <f t="shared" si="474"/>
        <v>0</v>
      </c>
      <c r="X250" s="298">
        <f t="shared" si="474"/>
        <v>0</v>
      </c>
      <c r="Y250" s="298">
        <f t="shared" si="474"/>
        <v>0</v>
      </c>
      <c r="Z250" s="298">
        <f t="shared" si="474"/>
        <v>0</v>
      </c>
      <c r="AA250" s="298">
        <f t="shared" ref="AA250" si="475">SUM(AA244:AA249)</f>
        <v>0</v>
      </c>
      <c r="AB250" s="298">
        <f t="shared" si="474"/>
        <v>0</v>
      </c>
      <c r="AC250" s="298">
        <f t="shared" si="474"/>
        <v>0</v>
      </c>
      <c r="AD250" s="298">
        <f t="shared" si="474"/>
        <v>0</v>
      </c>
      <c r="AE250" s="298">
        <f t="shared" si="474"/>
        <v>0</v>
      </c>
      <c r="AF250" s="298">
        <f>SUM(AF244:AF249)</f>
        <v>900000</v>
      </c>
      <c r="AG250" s="298">
        <f t="shared" ref="AG250" si="476">SUM(AG244:AG249)</f>
        <v>0</v>
      </c>
      <c r="AH250" s="298"/>
      <c r="AI250" s="298">
        <f t="shared" ref="AI250:AR250" si="477">SUM(AI244:AI249)</f>
        <v>900000</v>
      </c>
      <c r="AJ250" s="298">
        <f t="shared" si="477"/>
        <v>0</v>
      </c>
      <c r="AK250" s="298">
        <f t="shared" si="477"/>
        <v>0</v>
      </c>
      <c r="AL250" s="298">
        <f t="shared" si="477"/>
        <v>0</v>
      </c>
      <c r="AM250" s="298">
        <f t="shared" si="477"/>
        <v>0</v>
      </c>
      <c r="AN250" s="298">
        <f t="shared" si="477"/>
        <v>0</v>
      </c>
      <c r="AO250" s="298">
        <f t="shared" si="477"/>
        <v>0</v>
      </c>
      <c r="AP250" s="298">
        <f t="shared" si="477"/>
        <v>0</v>
      </c>
      <c r="AQ250" s="298">
        <f t="shared" si="477"/>
        <v>0</v>
      </c>
      <c r="AR250" s="298">
        <f t="shared" si="477"/>
        <v>0</v>
      </c>
    </row>
    <row r="251" spans="1:44" ht="13.2" x14ac:dyDescent="0.25">
      <c r="A251" s="295">
        <v>4231</v>
      </c>
      <c r="B251" s="287" t="s">
        <v>83</v>
      </c>
      <c r="C251" s="296">
        <f>SUM(D251:Q251)</f>
        <v>0</v>
      </c>
      <c r="D251" s="296"/>
      <c r="E251" s="296"/>
      <c r="F251" s="296"/>
      <c r="G251" s="296"/>
      <c r="H251" s="296"/>
      <c r="I251" s="296"/>
      <c r="J251" s="296"/>
      <c r="K251" s="296"/>
      <c r="L251" s="296"/>
      <c r="M251" s="296"/>
      <c r="N251" s="296"/>
      <c r="O251" s="296"/>
      <c r="P251" s="296"/>
      <c r="Q251" s="296"/>
      <c r="R251" s="296">
        <f>SUM(S251:AE251)</f>
        <v>0</v>
      </c>
      <c r="S251" s="296"/>
      <c r="T251" s="296"/>
      <c r="U251" s="296"/>
      <c r="V251" s="296"/>
      <c r="W251" s="296"/>
      <c r="X251" s="296"/>
      <c r="Y251" s="296"/>
      <c r="Z251" s="296"/>
      <c r="AA251" s="296"/>
      <c r="AB251" s="296"/>
      <c r="AC251" s="296"/>
      <c r="AD251" s="296"/>
      <c r="AE251" s="296"/>
      <c r="AF251" s="296">
        <f>SUM(AG251:AR251)</f>
        <v>0</v>
      </c>
      <c r="AG251" s="296"/>
      <c r="AH251" s="296"/>
      <c r="AI251" s="296"/>
      <c r="AJ251" s="296"/>
      <c r="AK251" s="296"/>
      <c r="AL251" s="296"/>
      <c r="AM251" s="296"/>
      <c r="AN251" s="296"/>
      <c r="AO251" s="296"/>
      <c r="AP251" s="296"/>
      <c r="AQ251" s="296"/>
      <c r="AR251" s="296"/>
    </row>
    <row r="252" spans="1:44" s="312" customFormat="1" ht="13.2" x14ac:dyDescent="0.25">
      <c r="A252" s="286">
        <v>423</v>
      </c>
      <c r="B252" s="297"/>
      <c r="C252" s="298">
        <f>SUM(C251)</f>
        <v>0</v>
      </c>
      <c r="D252" s="298">
        <f t="shared" ref="D252:O252" si="478">SUM(D251)</f>
        <v>0</v>
      </c>
      <c r="E252" s="298"/>
      <c r="F252" s="298">
        <f t="shared" si="478"/>
        <v>0</v>
      </c>
      <c r="G252" s="298">
        <f t="shared" si="478"/>
        <v>0</v>
      </c>
      <c r="H252" s="298">
        <f t="shared" si="478"/>
        <v>0</v>
      </c>
      <c r="I252" s="298">
        <f t="shared" si="478"/>
        <v>0</v>
      </c>
      <c r="J252" s="298">
        <f t="shared" ref="J252" si="479">SUM(J251)</f>
        <v>0</v>
      </c>
      <c r="K252" s="298">
        <f t="shared" si="478"/>
        <v>0</v>
      </c>
      <c r="L252" s="298">
        <f t="shared" si="478"/>
        <v>0</v>
      </c>
      <c r="M252" s="298">
        <f t="shared" ref="M252" si="480">SUM(M251)</f>
        <v>0</v>
      </c>
      <c r="N252" s="298">
        <f t="shared" si="478"/>
        <v>0</v>
      </c>
      <c r="O252" s="298">
        <f t="shared" si="478"/>
        <v>0</v>
      </c>
      <c r="P252" s="298">
        <f t="shared" ref="P252:Q252" si="481">SUM(P251)</f>
        <v>0</v>
      </c>
      <c r="Q252" s="298">
        <f t="shared" si="481"/>
        <v>0</v>
      </c>
      <c r="R252" s="298">
        <f>SUM(R251)</f>
        <v>0</v>
      </c>
      <c r="S252" s="298">
        <f t="shared" ref="S252:AE252" si="482">SUM(S251)</f>
        <v>0</v>
      </c>
      <c r="T252" s="298"/>
      <c r="U252" s="298">
        <f t="shared" si="482"/>
        <v>0</v>
      </c>
      <c r="V252" s="298">
        <f t="shared" si="482"/>
        <v>0</v>
      </c>
      <c r="W252" s="298">
        <f t="shared" si="482"/>
        <v>0</v>
      </c>
      <c r="X252" s="298">
        <f t="shared" si="482"/>
        <v>0</v>
      </c>
      <c r="Y252" s="298">
        <f t="shared" si="482"/>
        <v>0</v>
      </c>
      <c r="Z252" s="298">
        <f t="shared" si="482"/>
        <v>0</v>
      </c>
      <c r="AA252" s="298">
        <f t="shared" ref="AA252" si="483">SUM(AA251)</f>
        <v>0</v>
      </c>
      <c r="AB252" s="298">
        <f t="shared" si="482"/>
        <v>0</v>
      </c>
      <c r="AC252" s="298">
        <f t="shared" si="482"/>
        <v>0</v>
      </c>
      <c r="AD252" s="298">
        <f t="shared" si="482"/>
        <v>0</v>
      </c>
      <c r="AE252" s="298">
        <f t="shared" si="482"/>
        <v>0</v>
      </c>
      <c r="AF252" s="298">
        <f>SUM(AF251)</f>
        <v>0</v>
      </c>
      <c r="AG252" s="298">
        <f t="shared" ref="AG252" si="484">SUM(AG251)</f>
        <v>0</v>
      </c>
      <c r="AH252" s="298"/>
      <c r="AI252" s="298">
        <f t="shared" ref="AI252:AR252" si="485">SUM(AI251)</f>
        <v>0</v>
      </c>
      <c r="AJ252" s="298">
        <f t="shared" si="485"/>
        <v>0</v>
      </c>
      <c r="AK252" s="298">
        <f t="shared" si="485"/>
        <v>0</v>
      </c>
      <c r="AL252" s="298">
        <f t="shared" si="485"/>
        <v>0</v>
      </c>
      <c r="AM252" s="298">
        <f t="shared" si="485"/>
        <v>0</v>
      </c>
      <c r="AN252" s="298">
        <f t="shared" si="485"/>
        <v>0</v>
      </c>
      <c r="AO252" s="298">
        <f t="shared" si="485"/>
        <v>0</v>
      </c>
      <c r="AP252" s="298">
        <f t="shared" si="485"/>
        <v>0</v>
      </c>
      <c r="AQ252" s="298">
        <f t="shared" si="485"/>
        <v>0</v>
      </c>
      <c r="AR252" s="298">
        <f t="shared" si="485"/>
        <v>0</v>
      </c>
    </row>
    <row r="253" spans="1:44" ht="13.2" x14ac:dyDescent="0.25">
      <c r="A253" s="295">
        <v>4262</v>
      </c>
      <c r="B253" s="287" t="s">
        <v>84</v>
      </c>
      <c r="C253" s="296">
        <f>SUM(D253:Q253)</f>
        <v>0</v>
      </c>
      <c r="D253" s="296"/>
      <c r="E253" s="296"/>
      <c r="F253" s="296"/>
      <c r="G253" s="296"/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  <c r="R253" s="296">
        <f>SUM(S253:AE253)</f>
        <v>0</v>
      </c>
      <c r="S253" s="296"/>
      <c r="T253" s="296"/>
      <c r="U253" s="296"/>
      <c r="V253" s="296"/>
      <c r="W253" s="296"/>
      <c r="X253" s="296"/>
      <c r="Y253" s="296"/>
      <c r="Z253" s="296"/>
      <c r="AA253" s="296"/>
      <c r="AB253" s="296"/>
      <c r="AC253" s="296"/>
      <c r="AD253" s="296"/>
      <c r="AE253" s="296"/>
      <c r="AF253" s="296">
        <f>SUM(AG253:AR253)</f>
        <v>0</v>
      </c>
      <c r="AG253" s="296"/>
      <c r="AH253" s="296"/>
      <c r="AI253" s="296"/>
      <c r="AJ253" s="296"/>
      <c r="AK253" s="296"/>
      <c r="AL253" s="296"/>
      <c r="AM253" s="296"/>
      <c r="AN253" s="296"/>
      <c r="AO253" s="296"/>
      <c r="AP253" s="296"/>
      <c r="AQ253" s="296"/>
      <c r="AR253" s="296"/>
    </row>
    <row r="254" spans="1:44" ht="13.2" x14ac:dyDescent="0.25">
      <c r="A254" s="295">
        <v>4264</v>
      </c>
      <c r="B254" s="287" t="s">
        <v>85</v>
      </c>
      <c r="C254" s="296">
        <f>SUM(D254:Q254)</f>
        <v>0</v>
      </c>
      <c r="D254" s="296"/>
      <c r="E254" s="296"/>
      <c r="F254" s="296"/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>
        <f>SUM(S254:AE254)</f>
        <v>0</v>
      </c>
      <c r="S254" s="296"/>
      <c r="T254" s="296"/>
      <c r="U254" s="296"/>
      <c r="V254" s="296"/>
      <c r="W254" s="296"/>
      <c r="X254" s="296"/>
      <c r="Y254" s="296"/>
      <c r="Z254" s="296"/>
      <c r="AA254" s="296"/>
      <c r="AB254" s="296"/>
      <c r="AC254" s="296"/>
      <c r="AD254" s="296"/>
      <c r="AE254" s="296"/>
      <c r="AF254" s="296">
        <f>SUM(AG254:AR254)</f>
        <v>0</v>
      </c>
      <c r="AG254" s="296"/>
      <c r="AH254" s="296"/>
      <c r="AI254" s="296"/>
      <c r="AJ254" s="296"/>
      <c r="AK254" s="296"/>
      <c r="AL254" s="296"/>
      <c r="AM254" s="296"/>
      <c r="AN254" s="296"/>
      <c r="AO254" s="296"/>
      <c r="AP254" s="296"/>
      <c r="AQ254" s="296"/>
      <c r="AR254" s="296"/>
    </row>
    <row r="255" spans="1:44" s="312" customFormat="1" ht="13.2" x14ac:dyDescent="0.25">
      <c r="A255" s="286">
        <v>426</v>
      </c>
      <c r="B255" s="297"/>
      <c r="C255" s="298">
        <f>SUM(C253:C254)</f>
        <v>0</v>
      </c>
      <c r="D255" s="298">
        <f t="shared" ref="D255:O255" si="486">SUM(D253:D254)</f>
        <v>0</v>
      </c>
      <c r="E255" s="298"/>
      <c r="F255" s="298">
        <f t="shared" si="486"/>
        <v>0</v>
      </c>
      <c r="G255" s="298">
        <f t="shared" si="486"/>
        <v>0</v>
      </c>
      <c r="H255" s="298">
        <f t="shared" si="486"/>
        <v>0</v>
      </c>
      <c r="I255" s="298">
        <f t="shared" si="486"/>
        <v>0</v>
      </c>
      <c r="J255" s="298">
        <f t="shared" ref="J255" si="487">SUM(J253:J254)</f>
        <v>0</v>
      </c>
      <c r="K255" s="298">
        <f t="shared" si="486"/>
        <v>0</v>
      </c>
      <c r="L255" s="298">
        <f t="shared" si="486"/>
        <v>0</v>
      </c>
      <c r="M255" s="298">
        <f t="shared" ref="M255" si="488">SUM(M253:M254)</f>
        <v>0</v>
      </c>
      <c r="N255" s="298">
        <f t="shared" si="486"/>
        <v>0</v>
      </c>
      <c r="O255" s="298">
        <f t="shared" si="486"/>
        <v>0</v>
      </c>
      <c r="P255" s="298">
        <f t="shared" ref="P255:Q255" si="489">SUM(P253:P254)</f>
        <v>0</v>
      </c>
      <c r="Q255" s="298">
        <f t="shared" si="489"/>
        <v>0</v>
      </c>
      <c r="R255" s="298">
        <f>SUM(R253:R254)</f>
        <v>0</v>
      </c>
      <c r="S255" s="298">
        <f t="shared" ref="S255:AE255" si="490">SUM(S253:S254)</f>
        <v>0</v>
      </c>
      <c r="T255" s="298"/>
      <c r="U255" s="298">
        <f t="shared" si="490"/>
        <v>0</v>
      </c>
      <c r="V255" s="298">
        <f t="shared" si="490"/>
        <v>0</v>
      </c>
      <c r="W255" s="298">
        <f t="shared" si="490"/>
        <v>0</v>
      </c>
      <c r="X255" s="298">
        <f t="shared" si="490"/>
        <v>0</v>
      </c>
      <c r="Y255" s="298">
        <f t="shared" si="490"/>
        <v>0</v>
      </c>
      <c r="Z255" s="298">
        <f t="shared" si="490"/>
        <v>0</v>
      </c>
      <c r="AA255" s="298">
        <f t="shared" ref="AA255" si="491">SUM(AA253:AA254)</f>
        <v>0</v>
      </c>
      <c r="AB255" s="298">
        <f t="shared" si="490"/>
        <v>0</v>
      </c>
      <c r="AC255" s="298">
        <f t="shared" si="490"/>
        <v>0</v>
      </c>
      <c r="AD255" s="298">
        <f t="shared" si="490"/>
        <v>0</v>
      </c>
      <c r="AE255" s="298">
        <f t="shared" si="490"/>
        <v>0</v>
      </c>
      <c r="AF255" s="298">
        <f>SUM(AF253:AF254)</f>
        <v>0</v>
      </c>
      <c r="AG255" s="298">
        <f t="shared" ref="AG255:AR255" si="492">SUM(AG253:AG254)</f>
        <v>0</v>
      </c>
      <c r="AH255" s="298"/>
      <c r="AI255" s="298">
        <f t="shared" si="492"/>
        <v>0</v>
      </c>
      <c r="AJ255" s="298">
        <f t="shared" si="492"/>
        <v>0</v>
      </c>
      <c r="AK255" s="298">
        <f t="shared" si="492"/>
        <v>0</v>
      </c>
      <c r="AL255" s="298">
        <f t="shared" si="492"/>
        <v>0</v>
      </c>
      <c r="AM255" s="298">
        <f t="shared" si="492"/>
        <v>0</v>
      </c>
      <c r="AN255" s="298">
        <f t="shared" si="492"/>
        <v>0</v>
      </c>
      <c r="AO255" s="298">
        <f t="shared" si="492"/>
        <v>0</v>
      </c>
      <c r="AP255" s="298">
        <f t="shared" si="492"/>
        <v>0</v>
      </c>
      <c r="AQ255" s="298">
        <f t="shared" si="492"/>
        <v>0</v>
      </c>
      <c r="AR255" s="298">
        <f t="shared" si="492"/>
        <v>0</v>
      </c>
    </row>
    <row r="256" spans="1:44" s="312" customFormat="1" ht="13.2" x14ac:dyDescent="0.25">
      <c r="A256" s="295">
        <v>4511</v>
      </c>
      <c r="B256" s="287" t="s">
        <v>86</v>
      </c>
      <c r="C256" s="296">
        <f>SUM(D256:Q256)</f>
        <v>0</v>
      </c>
      <c r="D256" s="296"/>
      <c r="E256" s="296"/>
      <c r="F256" s="296"/>
      <c r="G256" s="296"/>
      <c r="H256" s="296"/>
      <c r="I256" s="296"/>
      <c r="J256" s="296"/>
      <c r="K256" s="296"/>
      <c r="L256" s="296"/>
      <c r="M256" s="296"/>
      <c r="N256" s="296"/>
      <c r="O256" s="296"/>
      <c r="P256" s="296"/>
      <c r="Q256" s="296"/>
      <c r="R256" s="296">
        <f>SUM(S256:AE256)</f>
        <v>0</v>
      </c>
      <c r="S256" s="296"/>
      <c r="T256" s="296"/>
      <c r="U256" s="296"/>
      <c r="V256" s="296"/>
      <c r="W256" s="296"/>
      <c r="X256" s="296"/>
      <c r="Y256" s="296"/>
      <c r="Z256" s="296"/>
      <c r="AA256" s="296"/>
      <c r="AB256" s="296"/>
      <c r="AC256" s="296"/>
      <c r="AD256" s="296"/>
      <c r="AE256" s="296"/>
      <c r="AF256" s="296">
        <f>SUM(AG256:AR256)</f>
        <v>0</v>
      </c>
      <c r="AG256" s="296"/>
      <c r="AH256" s="296"/>
      <c r="AI256" s="296"/>
      <c r="AJ256" s="296"/>
      <c r="AK256" s="296"/>
      <c r="AL256" s="296"/>
      <c r="AM256" s="296"/>
      <c r="AN256" s="296"/>
      <c r="AO256" s="296"/>
      <c r="AP256" s="296"/>
      <c r="AQ256" s="296"/>
      <c r="AR256" s="296"/>
    </row>
    <row r="257" spans="1:44" s="312" customFormat="1" ht="13.2" x14ac:dyDescent="0.25">
      <c r="A257" s="286">
        <v>451</v>
      </c>
      <c r="B257" s="297"/>
      <c r="C257" s="298">
        <f>SUM(C256)</f>
        <v>0</v>
      </c>
      <c r="D257" s="298">
        <f t="shared" ref="D257:I257" si="493">SUM(D256)</f>
        <v>0</v>
      </c>
      <c r="E257" s="298"/>
      <c r="F257" s="298">
        <f t="shared" si="493"/>
        <v>0</v>
      </c>
      <c r="G257" s="298">
        <f t="shared" si="493"/>
        <v>0</v>
      </c>
      <c r="H257" s="298">
        <f t="shared" si="493"/>
        <v>0</v>
      </c>
      <c r="I257" s="298">
        <f t="shared" si="493"/>
        <v>0</v>
      </c>
      <c r="J257" s="298">
        <f t="shared" ref="J257:Q257" si="494">SUM(J256)</f>
        <v>0</v>
      </c>
      <c r="K257" s="298">
        <f t="shared" si="494"/>
        <v>0</v>
      </c>
      <c r="L257" s="298">
        <f t="shared" si="494"/>
        <v>0</v>
      </c>
      <c r="M257" s="298">
        <f t="shared" ref="M257" si="495">SUM(M256)</f>
        <v>0</v>
      </c>
      <c r="N257" s="298">
        <f t="shared" si="494"/>
        <v>0</v>
      </c>
      <c r="O257" s="298">
        <f t="shared" si="494"/>
        <v>0</v>
      </c>
      <c r="P257" s="298">
        <f t="shared" si="494"/>
        <v>0</v>
      </c>
      <c r="Q257" s="298">
        <f t="shared" si="494"/>
        <v>0</v>
      </c>
      <c r="R257" s="298">
        <f>SUM(R256)</f>
        <v>0</v>
      </c>
      <c r="S257" s="298">
        <f t="shared" ref="S257:AE257" si="496">SUM(S256)</f>
        <v>0</v>
      </c>
      <c r="T257" s="298"/>
      <c r="U257" s="298">
        <f t="shared" si="496"/>
        <v>0</v>
      </c>
      <c r="V257" s="298">
        <f t="shared" si="496"/>
        <v>0</v>
      </c>
      <c r="W257" s="298">
        <f t="shared" si="496"/>
        <v>0</v>
      </c>
      <c r="X257" s="298">
        <f t="shared" si="496"/>
        <v>0</v>
      </c>
      <c r="Y257" s="298">
        <f t="shared" si="496"/>
        <v>0</v>
      </c>
      <c r="Z257" s="298">
        <f t="shared" si="496"/>
        <v>0</v>
      </c>
      <c r="AA257" s="298">
        <f t="shared" ref="AA257" si="497">SUM(AA256)</f>
        <v>0</v>
      </c>
      <c r="AB257" s="298">
        <f t="shared" si="496"/>
        <v>0</v>
      </c>
      <c r="AC257" s="298">
        <f t="shared" si="496"/>
        <v>0</v>
      </c>
      <c r="AD257" s="298">
        <f t="shared" si="496"/>
        <v>0</v>
      </c>
      <c r="AE257" s="298">
        <f t="shared" si="496"/>
        <v>0</v>
      </c>
      <c r="AF257" s="298">
        <f>SUM(AF256)</f>
        <v>0</v>
      </c>
      <c r="AG257" s="298">
        <f t="shared" ref="AG257:AR257" si="498">SUM(AG256)</f>
        <v>0</v>
      </c>
      <c r="AH257" s="298"/>
      <c r="AI257" s="298">
        <f t="shared" si="498"/>
        <v>0</v>
      </c>
      <c r="AJ257" s="298">
        <f t="shared" si="498"/>
        <v>0</v>
      </c>
      <c r="AK257" s="298">
        <f t="shared" si="498"/>
        <v>0</v>
      </c>
      <c r="AL257" s="298">
        <f t="shared" si="498"/>
        <v>0</v>
      </c>
      <c r="AM257" s="298">
        <f t="shared" si="498"/>
        <v>0</v>
      </c>
      <c r="AN257" s="298">
        <f t="shared" si="498"/>
        <v>0</v>
      </c>
      <c r="AO257" s="298">
        <f t="shared" si="498"/>
        <v>0</v>
      </c>
      <c r="AP257" s="298">
        <f t="shared" si="498"/>
        <v>0</v>
      </c>
      <c r="AQ257" s="298">
        <f t="shared" si="498"/>
        <v>0</v>
      </c>
      <c r="AR257" s="298">
        <f t="shared" si="498"/>
        <v>0</v>
      </c>
    </row>
    <row r="258" spans="1:44" ht="26.4" x14ac:dyDescent="0.25">
      <c r="A258" s="295">
        <v>4531</v>
      </c>
      <c r="B258" s="287" t="s">
        <v>393</v>
      </c>
      <c r="C258" s="298">
        <f>SUM(D258:Q258)</f>
        <v>0</v>
      </c>
      <c r="D258" s="296"/>
      <c r="E258" s="296"/>
      <c r="F258" s="296"/>
      <c r="G258" s="296"/>
      <c r="H258" s="296"/>
      <c r="I258" s="296"/>
      <c r="J258" s="296"/>
      <c r="K258" s="296"/>
      <c r="L258" s="296"/>
      <c r="M258" s="296"/>
      <c r="N258" s="296"/>
      <c r="O258" s="296"/>
      <c r="P258" s="296"/>
      <c r="Q258" s="296"/>
      <c r="R258" s="298">
        <f>SUM(S258:AE258)</f>
        <v>0</v>
      </c>
      <c r="S258" s="296"/>
      <c r="T258" s="296"/>
      <c r="U258" s="296"/>
      <c r="V258" s="296"/>
      <c r="W258" s="296"/>
      <c r="X258" s="296"/>
      <c r="Y258" s="296"/>
      <c r="Z258" s="296"/>
      <c r="AA258" s="296"/>
      <c r="AB258" s="296"/>
      <c r="AC258" s="296"/>
      <c r="AD258" s="296"/>
      <c r="AE258" s="296"/>
      <c r="AF258" s="298">
        <f>SUM(AG258:AR258)</f>
        <v>0</v>
      </c>
      <c r="AG258" s="296"/>
      <c r="AH258" s="296"/>
      <c r="AI258" s="296"/>
      <c r="AJ258" s="296"/>
      <c r="AK258" s="296"/>
      <c r="AL258" s="296"/>
      <c r="AM258" s="296"/>
      <c r="AN258" s="296"/>
      <c r="AO258" s="296"/>
      <c r="AP258" s="296"/>
      <c r="AQ258" s="296"/>
      <c r="AR258" s="296"/>
    </row>
    <row r="259" spans="1:44" s="312" customFormat="1" ht="13.2" x14ac:dyDescent="0.25">
      <c r="A259" s="286">
        <v>453</v>
      </c>
      <c r="B259" s="297"/>
      <c r="C259" s="298">
        <f>SUM(D259:Q259)</f>
        <v>0</v>
      </c>
      <c r="D259" s="298">
        <f t="shared" ref="D259:I259" si="499">SUM(D256)</f>
        <v>0</v>
      </c>
      <c r="E259" s="298"/>
      <c r="F259" s="298">
        <f t="shared" si="499"/>
        <v>0</v>
      </c>
      <c r="G259" s="298">
        <f t="shared" si="499"/>
        <v>0</v>
      </c>
      <c r="H259" s="298">
        <f t="shared" si="499"/>
        <v>0</v>
      </c>
      <c r="I259" s="298">
        <f t="shared" si="499"/>
        <v>0</v>
      </c>
      <c r="J259" s="298">
        <f t="shared" ref="J259" si="500">SUM(J256)</f>
        <v>0</v>
      </c>
      <c r="K259" s="298">
        <f t="shared" ref="K259:O259" si="501">SUM(K256)</f>
        <v>0</v>
      </c>
      <c r="L259" s="298">
        <f t="shared" si="501"/>
        <v>0</v>
      </c>
      <c r="M259" s="298">
        <f t="shared" ref="M259" si="502">SUM(M256)</f>
        <v>0</v>
      </c>
      <c r="N259" s="298">
        <f t="shared" si="501"/>
        <v>0</v>
      </c>
      <c r="O259" s="298">
        <f t="shared" si="501"/>
        <v>0</v>
      </c>
      <c r="P259" s="298">
        <f t="shared" ref="P259" si="503">SUM(P256)</f>
        <v>0</v>
      </c>
      <c r="Q259" s="298">
        <f>SUM(Q258)</f>
        <v>0</v>
      </c>
      <c r="R259" s="298">
        <f>SUM(S259:AE259)</f>
        <v>0</v>
      </c>
      <c r="S259" s="298">
        <f t="shared" ref="S259:AD259" si="504">SUM(S256)</f>
        <v>0</v>
      </c>
      <c r="T259" s="298"/>
      <c r="U259" s="298">
        <f t="shared" si="504"/>
        <v>0</v>
      </c>
      <c r="V259" s="298">
        <f t="shared" si="504"/>
        <v>0</v>
      </c>
      <c r="W259" s="298">
        <f t="shared" si="504"/>
        <v>0</v>
      </c>
      <c r="X259" s="298">
        <f t="shared" si="504"/>
        <v>0</v>
      </c>
      <c r="Y259" s="298">
        <f t="shared" si="504"/>
        <v>0</v>
      </c>
      <c r="Z259" s="298">
        <f t="shared" si="504"/>
        <v>0</v>
      </c>
      <c r="AA259" s="298">
        <f t="shared" ref="AA259" si="505">SUM(AA256)</f>
        <v>0</v>
      </c>
      <c r="AB259" s="298">
        <f t="shared" si="504"/>
        <v>0</v>
      </c>
      <c r="AC259" s="298">
        <f t="shared" si="504"/>
        <v>0</v>
      </c>
      <c r="AD259" s="298">
        <f t="shared" si="504"/>
        <v>0</v>
      </c>
      <c r="AE259" s="298">
        <f>SUM(AE258)</f>
        <v>0</v>
      </c>
      <c r="AF259" s="298">
        <f>SUM(AG259:AR259)</f>
        <v>0</v>
      </c>
      <c r="AG259" s="298">
        <f t="shared" ref="AG259:AQ259" si="506">SUM(AG256)</f>
        <v>0</v>
      </c>
      <c r="AH259" s="298"/>
      <c r="AI259" s="298">
        <f t="shared" si="506"/>
        <v>0</v>
      </c>
      <c r="AJ259" s="298">
        <f t="shared" si="506"/>
        <v>0</v>
      </c>
      <c r="AK259" s="298">
        <f t="shared" si="506"/>
        <v>0</v>
      </c>
      <c r="AL259" s="298">
        <f t="shared" si="506"/>
        <v>0</v>
      </c>
      <c r="AM259" s="298">
        <f t="shared" si="506"/>
        <v>0</v>
      </c>
      <c r="AN259" s="298">
        <f t="shared" si="506"/>
        <v>0</v>
      </c>
      <c r="AO259" s="298">
        <f t="shared" si="506"/>
        <v>0</v>
      </c>
      <c r="AP259" s="298">
        <f t="shared" si="506"/>
        <v>0</v>
      </c>
      <c r="AQ259" s="298">
        <f t="shared" si="506"/>
        <v>0</v>
      </c>
      <c r="AR259" s="298">
        <f>SUM(AR258)</f>
        <v>0</v>
      </c>
    </row>
    <row r="260" spans="1:44" s="269" customFormat="1" ht="13.2" x14ac:dyDescent="0.25">
      <c r="A260" s="292" t="s">
        <v>74</v>
      </c>
      <c r="B260" s="293" t="s">
        <v>88</v>
      </c>
      <c r="C260" s="294">
        <f>SUM(D260:O260)</f>
        <v>5625000</v>
      </c>
      <c r="D260" s="300">
        <f t="shared" ref="D260:O260" si="507">D262</f>
        <v>0</v>
      </c>
      <c r="E260" s="300"/>
      <c r="F260" s="300">
        <f t="shared" si="507"/>
        <v>5625000</v>
      </c>
      <c r="G260" s="300">
        <f t="shared" si="507"/>
        <v>0</v>
      </c>
      <c r="H260" s="300">
        <f t="shared" si="507"/>
        <v>0</v>
      </c>
      <c r="I260" s="300">
        <f t="shared" si="507"/>
        <v>0</v>
      </c>
      <c r="J260" s="300">
        <f t="shared" ref="J260" si="508">J262</f>
        <v>0</v>
      </c>
      <c r="K260" s="300">
        <f t="shared" si="507"/>
        <v>0</v>
      </c>
      <c r="L260" s="300">
        <f t="shared" si="507"/>
        <v>0</v>
      </c>
      <c r="M260" s="300">
        <f t="shared" ref="M260" si="509">M262</f>
        <v>0</v>
      </c>
      <c r="N260" s="300">
        <f t="shared" si="507"/>
        <v>0</v>
      </c>
      <c r="O260" s="300">
        <f t="shared" si="507"/>
        <v>0</v>
      </c>
      <c r="P260" s="300">
        <f t="shared" ref="P260:Q260" si="510">P262</f>
        <v>0</v>
      </c>
      <c r="Q260" s="300">
        <f t="shared" si="510"/>
        <v>0</v>
      </c>
      <c r="R260" s="294">
        <f>SUM(S260:AC260)</f>
        <v>2812500</v>
      </c>
      <c r="S260" s="300">
        <f t="shared" ref="S260:AE260" si="511">S262</f>
        <v>0</v>
      </c>
      <c r="T260" s="300"/>
      <c r="U260" s="300">
        <f t="shared" si="511"/>
        <v>2812500</v>
      </c>
      <c r="V260" s="300">
        <f t="shared" si="511"/>
        <v>0</v>
      </c>
      <c r="W260" s="300">
        <f t="shared" si="511"/>
        <v>0</v>
      </c>
      <c r="X260" s="300">
        <f t="shared" si="511"/>
        <v>0</v>
      </c>
      <c r="Y260" s="300">
        <f t="shared" si="511"/>
        <v>0</v>
      </c>
      <c r="Z260" s="300">
        <f t="shared" si="511"/>
        <v>0</v>
      </c>
      <c r="AA260" s="300">
        <f t="shared" ref="AA260" si="512">AA262</f>
        <v>0</v>
      </c>
      <c r="AB260" s="300">
        <f t="shared" si="511"/>
        <v>0</v>
      </c>
      <c r="AC260" s="300">
        <f t="shared" si="511"/>
        <v>0</v>
      </c>
      <c r="AD260" s="300">
        <f t="shared" si="511"/>
        <v>0</v>
      </c>
      <c r="AE260" s="300">
        <f t="shared" si="511"/>
        <v>0</v>
      </c>
      <c r="AF260" s="294">
        <f>SUM(AG260:AP260)</f>
        <v>2250000</v>
      </c>
      <c r="AG260" s="300">
        <f t="shared" ref="AG260:AR260" si="513">AG262</f>
        <v>0</v>
      </c>
      <c r="AH260" s="300"/>
      <c r="AI260" s="300">
        <f t="shared" si="513"/>
        <v>2250000</v>
      </c>
      <c r="AJ260" s="300">
        <f t="shared" si="513"/>
        <v>0</v>
      </c>
      <c r="AK260" s="300">
        <f t="shared" si="513"/>
        <v>0</v>
      </c>
      <c r="AL260" s="300">
        <f t="shared" si="513"/>
        <v>0</v>
      </c>
      <c r="AM260" s="300">
        <f t="shared" si="513"/>
        <v>0</v>
      </c>
      <c r="AN260" s="300">
        <f t="shared" si="513"/>
        <v>0</v>
      </c>
      <c r="AO260" s="300">
        <f t="shared" si="513"/>
        <v>0</v>
      </c>
      <c r="AP260" s="300">
        <f t="shared" si="513"/>
        <v>0</v>
      </c>
      <c r="AQ260" s="300">
        <f t="shared" si="513"/>
        <v>0</v>
      </c>
      <c r="AR260" s="300">
        <f t="shared" si="513"/>
        <v>0</v>
      </c>
    </row>
    <row r="261" spans="1:44" ht="26.4" x14ac:dyDescent="0.25">
      <c r="A261" s="313">
        <v>4231</v>
      </c>
      <c r="B261" s="314" t="s">
        <v>89</v>
      </c>
      <c r="C261" s="315">
        <f>SUM(D261:O261)</f>
        <v>5625000</v>
      </c>
      <c r="D261" s="316"/>
      <c r="E261" s="316"/>
      <c r="F261" s="316">
        <v>5625000</v>
      </c>
      <c r="G261" s="316"/>
      <c r="H261" s="316"/>
      <c r="I261" s="316"/>
      <c r="J261" s="316"/>
      <c r="K261" s="316"/>
      <c r="L261" s="316"/>
      <c r="M261" s="316"/>
      <c r="N261" s="316"/>
      <c r="O261" s="316"/>
      <c r="P261" s="316"/>
      <c r="Q261" s="316"/>
      <c r="R261" s="315">
        <f>SUM(S261:AC261)</f>
        <v>2812500</v>
      </c>
      <c r="S261" s="316"/>
      <c r="T261" s="316"/>
      <c r="U261" s="316">
        <v>2812500</v>
      </c>
      <c r="V261" s="316"/>
      <c r="W261" s="316"/>
      <c r="X261" s="316"/>
      <c r="Y261" s="316"/>
      <c r="Z261" s="316"/>
      <c r="AA261" s="316"/>
      <c r="AB261" s="316"/>
      <c r="AC261" s="316"/>
      <c r="AD261" s="316"/>
      <c r="AE261" s="316"/>
      <c r="AF261" s="315">
        <f>SUM(AG261:AP261)</f>
        <v>2250000</v>
      </c>
      <c r="AG261" s="316"/>
      <c r="AH261" s="316"/>
      <c r="AI261" s="296">
        <v>2250000</v>
      </c>
      <c r="AJ261" s="316"/>
      <c r="AK261" s="316"/>
      <c r="AL261" s="316"/>
      <c r="AM261" s="316"/>
      <c r="AN261" s="316"/>
      <c r="AO261" s="316"/>
      <c r="AP261" s="316"/>
      <c r="AQ261" s="316"/>
      <c r="AR261" s="316"/>
    </row>
    <row r="262" spans="1:44" ht="13.8" thickBot="1" x14ac:dyDescent="0.3">
      <c r="A262" s="317">
        <v>423</v>
      </c>
      <c r="B262" s="318"/>
      <c r="C262" s="319">
        <f>SUM(C261)</f>
        <v>5625000</v>
      </c>
      <c r="D262" s="319">
        <f t="shared" ref="D262:O262" si="514">SUM(D261)</f>
        <v>0</v>
      </c>
      <c r="E262" s="319"/>
      <c r="F262" s="320">
        <f t="shared" si="514"/>
        <v>5625000</v>
      </c>
      <c r="G262" s="320">
        <f t="shared" si="514"/>
        <v>0</v>
      </c>
      <c r="H262" s="320">
        <f t="shared" si="514"/>
        <v>0</v>
      </c>
      <c r="I262" s="320">
        <f t="shared" si="514"/>
        <v>0</v>
      </c>
      <c r="J262" s="320">
        <f t="shared" ref="J262" si="515">SUM(J261)</f>
        <v>0</v>
      </c>
      <c r="K262" s="320">
        <f t="shared" si="514"/>
        <v>0</v>
      </c>
      <c r="L262" s="320">
        <f t="shared" si="514"/>
        <v>0</v>
      </c>
      <c r="M262" s="320">
        <f t="shared" ref="M262" si="516">SUM(M261)</f>
        <v>0</v>
      </c>
      <c r="N262" s="320">
        <f t="shared" si="514"/>
        <v>0</v>
      </c>
      <c r="O262" s="320">
        <f t="shared" si="514"/>
        <v>0</v>
      </c>
      <c r="P262" s="320">
        <f t="shared" ref="P262" si="517">SUM(P261)</f>
        <v>0</v>
      </c>
      <c r="Q262" s="320"/>
      <c r="R262" s="319">
        <f>SUM(R261)</f>
        <v>2812500</v>
      </c>
      <c r="S262" s="319">
        <f t="shared" ref="S262:AD262" si="518">SUM(S261)</f>
        <v>0</v>
      </c>
      <c r="T262" s="319"/>
      <c r="U262" s="320">
        <f t="shared" si="518"/>
        <v>2812500</v>
      </c>
      <c r="V262" s="320">
        <f t="shared" si="518"/>
        <v>0</v>
      </c>
      <c r="W262" s="320">
        <f t="shared" si="518"/>
        <v>0</v>
      </c>
      <c r="X262" s="320">
        <f t="shared" si="518"/>
        <v>0</v>
      </c>
      <c r="Y262" s="320">
        <f t="shared" si="518"/>
        <v>0</v>
      </c>
      <c r="Z262" s="320">
        <f t="shared" si="518"/>
        <v>0</v>
      </c>
      <c r="AA262" s="320">
        <f t="shared" ref="AA262" si="519">SUM(AA261)</f>
        <v>0</v>
      </c>
      <c r="AB262" s="320">
        <f t="shared" si="518"/>
        <v>0</v>
      </c>
      <c r="AC262" s="320">
        <f t="shared" si="518"/>
        <v>0</v>
      </c>
      <c r="AD262" s="320">
        <f t="shared" si="518"/>
        <v>0</v>
      </c>
      <c r="AE262" s="320"/>
      <c r="AF262" s="319">
        <f>SUM(AF261)</f>
        <v>2250000</v>
      </c>
      <c r="AG262" s="319">
        <f t="shared" ref="AG262:AQ262" si="520">SUM(AG261)</f>
        <v>0</v>
      </c>
      <c r="AH262" s="319"/>
      <c r="AI262" s="320">
        <f t="shared" si="520"/>
        <v>2250000</v>
      </c>
      <c r="AJ262" s="320">
        <f t="shared" si="520"/>
        <v>0</v>
      </c>
      <c r="AK262" s="320">
        <f t="shared" si="520"/>
        <v>0</v>
      </c>
      <c r="AL262" s="320">
        <f t="shared" si="520"/>
        <v>0</v>
      </c>
      <c r="AM262" s="320">
        <f t="shared" si="520"/>
        <v>0</v>
      </c>
      <c r="AN262" s="320">
        <f t="shared" si="520"/>
        <v>0</v>
      </c>
      <c r="AO262" s="320">
        <f t="shared" si="520"/>
        <v>0</v>
      </c>
      <c r="AP262" s="320">
        <f t="shared" si="520"/>
        <v>0</v>
      </c>
      <c r="AQ262" s="320">
        <f t="shared" si="520"/>
        <v>0</v>
      </c>
      <c r="AR262" s="320"/>
    </row>
    <row r="263" spans="1:44" ht="13.8" thickBot="1" x14ac:dyDescent="0.3">
      <c r="A263" s="321"/>
      <c r="B263" s="322" t="s">
        <v>90</v>
      </c>
      <c r="C263" s="323">
        <f>C7+C176+C232</f>
        <v>74458302</v>
      </c>
      <c r="D263" s="324">
        <f>D7+D176+D232+D260</f>
        <v>2550000</v>
      </c>
      <c r="E263" s="324">
        <f>E7+E176+E232+E260</f>
        <v>0</v>
      </c>
      <c r="F263" s="323">
        <f t="shared" ref="F263:K263" si="521">F7+F176+F232</f>
        <v>7500000</v>
      </c>
      <c r="G263" s="323">
        <f t="shared" si="521"/>
        <v>300000</v>
      </c>
      <c r="H263" s="323">
        <f t="shared" si="521"/>
        <v>0</v>
      </c>
      <c r="I263" s="472">
        <f t="shared" si="521"/>
        <v>7280000</v>
      </c>
      <c r="J263" s="323">
        <f t="shared" si="521"/>
        <v>0</v>
      </c>
      <c r="K263" s="323">
        <f t="shared" si="521"/>
        <v>50558550</v>
      </c>
      <c r="L263" s="323">
        <f>L7+L176+L232+L260</f>
        <v>5293012</v>
      </c>
      <c r="M263" s="323">
        <f>M7+M176+M232+M260</f>
        <v>876740</v>
      </c>
      <c r="N263" s="323">
        <f>N7+N176+N232</f>
        <v>0</v>
      </c>
      <c r="O263" s="323">
        <f>O7+O176+O232</f>
        <v>100000</v>
      </c>
      <c r="P263" s="323">
        <f>P7+P176+P232</f>
        <v>0</v>
      </c>
      <c r="Q263" s="323">
        <f>Q7+Q176+Q232</f>
        <v>0</v>
      </c>
      <c r="R263" s="501">
        <f>R7+R176+R232</f>
        <v>71148571</v>
      </c>
      <c r="S263" s="324">
        <f>S7+S176+S232+S260</f>
        <v>4500000</v>
      </c>
      <c r="T263" s="324">
        <f>T7+T176+T232+T260</f>
        <v>0</v>
      </c>
      <c r="U263" s="323">
        <f>U7+U176+U232</f>
        <v>4500000</v>
      </c>
      <c r="V263" s="323">
        <f>V7+V176+V232</f>
        <v>300000</v>
      </c>
      <c r="W263" s="323">
        <f>W7+W176+W232</f>
        <v>0</v>
      </c>
      <c r="X263" s="324">
        <f>X7+X176+X232+X260</f>
        <v>5921350</v>
      </c>
      <c r="Y263" s="324">
        <f>Y7+Y176+Y232+Y260</f>
        <v>50658550</v>
      </c>
      <c r="Z263" s="324">
        <f>Z7+Z176+Z232+Z260</f>
        <v>4149490</v>
      </c>
      <c r="AA263" s="324">
        <f>AA7+AA176+AA232+AA260</f>
        <v>1019181</v>
      </c>
      <c r="AB263" s="323">
        <f>AB7+AB176+AB232</f>
        <v>0</v>
      </c>
      <c r="AC263" s="323">
        <f>AC7+AC176+AC232</f>
        <v>100000</v>
      </c>
      <c r="AD263" s="323">
        <f>AD7+AD176+AD232</f>
        <v>0</v>
      </c>
      <c r="AE263" s="323">
        <f>AE7+AE176+AE232</f>
        <v>0</v>
      </c>
      <c r="AF263" s="324">
        <f>AF7+AF176+AF232</f>
        <v>66820390</v>
      </c>
      <c r="AG263" s="324">
        <f>AG7+AG176+AG232+AG260</f>
        <v>5000000</v>
      </c>
      <c r="AH263" s="324">
        <f>AH7+AH176+AH232+AH260</f>
        <v>0</v>
      </c>
      <c r="AI263" s="323">
        <f>AI7+AI176+AI232</f>
        <v>4500000</v>
      </c>
      <c r="AJ263" s="323">
        <f>AJ7+AJ176+AJ232</f>
        <v>300000</v>
      </c>
      <c r="AK263" s="323">
        <f>AK7+AK176+AK232</f>
        <v>0</v>
      </c>
      <c r="AL263" s="323">
        <f>AL7+AL176+AL232</f>
        <v>5916350</v>
      </c>
      <c r="AM263" s="323">
        <f>AM7+AM176+AM232</f>
        <v>50658550</v>
      </c>
      <c r="AN263" s="323">
        <f>AN7+AN176+AN232+AN260</f>
        <v>345490</v>
      </c>
      <c r="AO263" s="323">
        <f>AO7+AO176+AO232</f>
        <v>0</v>
      </c>
      <c r="AP263" s="323">
        <f>AP7+AP176+AP232</f>
        <v>100000</v>
      </c>
      <c r="AQ263" s="323">
        <f>AQ7+AQ176+AQ232</f>
        <v>0</v>
      </c>
      <c r="AR263" s="323">
        <f>AR7+AR176+AR232</f>
        <v>0</v>
      </c>
    </row>
    <row r="264" spans="1:44" x14ac:dyDescent="0.25">
      <c r="B264" s="326"/>
      <c r="C264" s="327"/>
    </row>
    <row r="265" spans="1:44" x14ac:dyDescent="0.25">
      <c r="B265" s="359"/>
      <c r="C265" s="363">
        <f>SUM(D263:Q263)</f>
        <v>74458302</v>
      </c>
      <c r="E265" s="551"/>
      <c r="I265" s="597"/>
      <c r="J265" s="327"/>
      <c r="Q265" s="500"/>
      <c r="R265" s="500">
        <f>SUM(S263:AE263)</f>
        <v>71148571</v>
      </c>
      <c r="AD265" s="329"/>
      <c r="AE265" s="329"/>
      <c r="AF265" s="329">
        <f>SUM(AG263:AR263)</f>
        <v>66820390</v>
      </c>
    </row>
    <row r="266" spans="1:44" x14ac:dyDescent="0.25">
      <c r="E266" s="329"/>
      <c r="I266" s="329"/>
      <c r="J266" s="329"/>
      <c r="Q266" s="329"/>
    </row>
    <row r="267" spans="1:44" x14ac:dyDescent="0.25">
      <c r="C267" s="329"/>
      <c r="I267" s="598"/>
      <c r="Q267" s="329"/>
    </row>
  </sheetData>
  <mergeCells count="4">
    <mergeCell ref="AG3:AH3"/>
    <mergeCell ref="A1:AD1"/>
    <mergeCell ref="D3:F3"/>
    <mergeCell ref="S3:T3"/>
  </mergeCells>
  <printOptions horizontalCentered="1"/>
  <pageMargins left="0" right="0" top="0.43307086614173229" bottom="0.19685039370078741" header="0.31496062992125984" footer="0.19685039370078741"/>
  <pageSetup paperSize="9" scale="80" firstPageNumber="3" orientation="landscape" useFirstPageNumber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76"/>
  <sheetViews>
    <sheetView zoomScaleNormal="100" workbookViewId="0">
      <pane xSplit="2" ySplit="4" topLeftCell="C5" activePane="bottomRight" state="frozen"/>
      <selection pane="topRight" activeCell="W1" sqref="W1"/>
      <selection pane="bottomLeft" activeCell="A149" sqref="A149"/>
      <selection pane="bottomRight" activeCell="A15" sqref="A15"/>
    </sheetView>
  </sheetViews>
  <sheetFormatPr defaultColWidth="8.88671875" defaultRowHeight="12.6" x14ac:dyDescent="0.25"/>
  <cols>
    <col min="1" max="1" width="4.44140625" style="180" customWidth="1"/>
    <col min="2" max="2" width="25.44140625" style="181" customWidth="1"/>
    <col min="3" max="3" width="12.33203125" style="182" customWidth="1"/>
    <col min="4" max="4" width="11.88671875" style="182" customWidth="1"/>
    <col min="5" max="5" width="9.6640625" style="182" customWidth="1"/>
    <col min="6" max="6" width="11.109375" style="182" customWidth="1"/>
    <col min="7" max="7" width="10.109375" style="182" customWidth="1"/>
    <col min="8" max="8" width="9.33203125" style="182" customWidth="1"/>
    <col min="9" max="9" width="14.44140625" style="182" customWidth="1"/>
    <col min="10" max="10" width="9.33203125" style="182" customWidth="1"/>
    <col min="11" max="11" width="13.109375" style="182" customWidth="1"/>
    <col min="12" max="12" width="12.33203125" style="182" customWidth="1"/>
    <col min="13" max="13" width="10.33203125" style="182" customWidth="1"/>
    <col min="14" max="14" width="8.5546875" style="182" customWidth="1"/>
    <col min="15" max="15" width="10.33203125" style="182" customWidth="1"/>
    <col min="16" max="16" width="6.6640625" style="182" customWidth="1"/>
    <col min="17" max="17" width="10.33203125" style="182" customWidth="1"/>
    <col min="18" max="19" width="14" style="162" bestFit="1" customWidth="1"/>
    <col min="20" max="20" width="9.109375" style="162" customWidth="1"/>
    <col min="21" max="16384" width="8.88671875" style="162"/>
  </cols>
  <sheetData>
    <row r="1" spans="1:20" ht="19.350000000000001" customHeight="1" x14ac:dyDescent="0.25">
      <c r="A1" s="664" t="s">
        <v>13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</row>
    <row r="2" spans="1:20" s="164" customFormat="1" ht="12" customHeight="1" thickBot="1" x14ac:dyDescent="0.3">
      <c r="A2" s="163"/>
      <c r="B2" s="539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20" s="168" customFormat="1" ht="51.6" customHeight="1" thickBot="1" x14ac:dyDescent="0.3">
      <c r="A3" s="165" t="s">
        <v>14</v>
      </c>
      <c r="B3" s="166" t="s">
        <v>15</v>
      </c>
      <c r="C3" s="538" t="s">
        <v>511</v>
      </c>
      <c r="D3" s="665" t="s">
        <v>4</v>
      </c>
      <c r="E3" s="666"/>
      <c r="F3" s="666"/>
      <c r="G3" s="416"/>
      <c r="H3" s="417"/>
      <c r="I3" s="376" t="s">
        <v>5</v>
      </c>
      <c r="J3" s="167" t="s">
        <v>469</v>
      </c>
      <c r="K3" s="167" t="s">
        <v>380</v>
      </c>
      <c r="L3" s="167" t="s">
        <v>7</v>
      </c>
      <c r="M3" s="167" t="s">
        <v>478</v>
      </c>
      <c r="N3" s="167" t="s">
        <v>16</v>
      </c>
      <c r="O3" s="167" t="s">
        <v>8</v>
      </c>
      <c r="P3" s="167" t="s">
        <v>9</v>
      </c>
      <c r="Q3" s="167" t="s">
        <v>417</v>
      </c>
      <c r="R3" s="167" t="s">
        <v>512</v>
      </c>
      <c r="S3" s="167" t="s">
        <v>513</v>
      </c>
      <c r="T3" s="167" t="s">
        <v>389</v>
      </c>
    </row>
    <row r="4" spans="1:20" ht="36.6" thickBot="1" x14ac:dyDescent="0.3">
      <c r="A4" s="502"/>
      <c r="B4" s="503"/>
      <c r="C4" s="504"/>
      <c r="D4" s="505" t="s">
        <v>10</v>
      </c>
      <c r="E4" s="506" t="s">
        <v>434</v>
      </c>
      <c r="F4" s="505" t="s">
        <v>419</v>
      </c>
      <c r="G4" s="507" t="s">
        <v>379</v>
      </c>
      <c r="H4" s="507" t="s">
        <v>17</v>
      </c>
      <c r="I4" s="508">
        <v>3211</v>
      </c>
      <c r="J4" s="509">
        <v>922</v>
      </c>
      <c r="K4" s="510" t="s">
        <v>11</v>
      </c>
      <c r="L4" s="508">
        <v>5211</v>
      </c>
      <c r="M4" s="508">
        <v>5251</v>
      </c>
      <c r="N4" s="508">
        <v>6211</v>
      </c>
      <c r="O4" s="508">
        <v>7311</v>
      </c>
      <c r="P4" s="508">
        <v>8311</v>
      </c>
      <c r="Q4" s="508">
        <v>1813</v>
      </c>
      <c r="R4" s="169"/>
      <c r="S4" s="169"/>
      <c r="T4" s="169"/>
    </row>
    <row r="5" spans="1:20" s="168" customFormat="1" ht="34.799999999999997" x14ac:dyDescent="0.25">
      <c r="A5" s="511"/>
      <c r="B5" s="512" t="s">
        <v>18</v>
      </c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169"/>
      <c r="S5" s="169"/>
      <c r="T5" s="169"/>
    </row>
    <row r="6" spans="1:20" ht="13.2" x14ac:dyDescent="0.25">
      <c r="A6" s="514"/>
      <c r="B6" s="515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169"/>
      <c r="S6" s="169"/>
      <c r="T6" s="169"/>
    </row>
    <row r="7" spans="1:20" s="168" customFormat="1" ht="36" x14ac:dyDescent="0.25">
      <c r="A7" s="517" t="s">
        <v>19</v>
      </c>
      <c r="B7" s="518" t="s">
        <v>20</v>
      </c>
      <c r="C7" s="519">
        <f>C8+C20+C27+C34+C39</f>
        <v>66246877</v>
      </c>
      <c r="D7" s="519">
        <f t="shared" ref="D7:S7" si="0">D8+D20+D27+D34+D39</f>
        <v>2550000</v>
      </c>
      <c r="E7" s="519">
        <f t="shared" si="0"/>
        <v>0</v>
      </c>
      <c r="F7" s="519">
        <f t="shared" si="0"/>
        <v>0</v>
      </c>
      <c r="G7" s="519">
        <f t="shared" si="0"/>
        <v>300000</v>
      </c>
      <c r="H7" s="519">
        <f t="shared" si="0"/>
        <v>0</v>
      </c>
      <c r="I7" s="519">
        <f t="shared" si="0"/>
        <v>6668575</v>
      </c>
      <c r="J7" s="519">
        <f t="shared" si="0"/>
        <v>0</v>
      </c>
      <c r="K7" s="519">
        <f t="shared" si="0"/>
        <v>50558550</v>
      </c>
      <c r="L7" s="519">
        <f t="shared" si="0"/>
        <v>5293012</v>
      </c>
      <c r="M7" s="519">
        <f t="shared" si="0"/>
        <v>876740</v>
      </c>
      <c r="N7" s="519">
        <f t="shared" si="0"/>
        <v>0</v>
      </c>
      <c r="O7" s="519">
        <f t="shared" si="0"/>
        <v>0</v>
      </c>
      <c r="P7" s="519">
        <f t="shared" si="0"/>
        <v>0</v>
      </c>
      <c r="Q7" s="519">
        <f t="shared" si="0"/>
        <v>0</v>
      </c>
      <c r="R7" s="519">
        <f t="shared" si="0"/>
        <v>64865840.290000007</v>
      </c>
      <c r="S7" s="519">
        <f t="shared" si="0"/>
        <v>1439075.7099999972</v>
      </c>
      <c r="T7" s="172">
        <f t="shared" ref="T7:T50" si="1">C7*100/R7</f>
        <v>102.12906624476874</v>
      </c>
    </row>
    <row r="8" spans="1:20" ht="28.5" customHeight="1" x14ac:dyDescent="0.25">
      <c r="A8" s="520" t="s">
        <v>21</v>
      </c>
      <c r="B8" s="470" t="s">
        <v>22</v>
      </c>
      <c r="C8" s="521">
        <f t="shared" ref="C8:S8" si="2">SUM(C9:C19)</f>
        <v>63584614</v>
      </c>
      <c r="D8" s="521">
        <f t="shared" si="2"/>
        <v>2000000</v>
      </c>
      <c r="E8" s="521">
        <f t="shared" si="2"/>
        <v>0</v>
      </c>
      <c r="F8" s="521">
        <f t="shared" si="2"/>
        <v>0</v>
      </c>
      <c r="G8" s="521">
        <f t="shared" si="2"/>
        <v>0</v>
      </c>
      <c r="H8" s="521">
        <f t="shared" si="2"/>
        <v>0</v>
      </c>
      <c r="I8" s="521">
        <f t="shared" si="2"/>
        <v>6150595</v>
      </c>
      <c r="J8" s="521">
        <f t="shared" si="2"/>
        <v>0</v>
      </c>
      <c r="K8" s="521">
        <f t="shared" si="2"/>
        <v>50301007</v>
      </c>
      <c r="L8" s="521">
        <f t="shared" si="2"/>
        <v>5133012</v>
      </c>
      <c r="M8" s="521">
        <f t="shared" ref="M8" si="3">SUM(M9:M19)</f>
        <v>0</v>
      </c>
      <c r="N8" s="521">
        <f t="shared" si="2"/>
        <v>0</v>
      </c>
      <c r="O8" s="521">
        <f t="shared" si="2"/>
        <v>0</v>
      </c>
      <c r="P8" s="521">
        <f t="shared" si="2"/>
        <v>0</v>
      </c>
      <c r="Q8" s="521">
        <f t="shared" si="2"/>
        <v>0</v>
      </c>
      <c r="R8" s="173">
        <f t="shared" si="2"/>
        <v>61205378.290000007</v>
      </c>
      <c r="S8" s="173">
        <f t="shared" si="2"/>
        <v>2379235.7099999972</v>
      </c>
      <c r="T8" s="172">
        <f t="shared" si="1"/>
        <v>103.88729843107386</v>
      </c>
    </row>
    <row r="9" spans="1:20" ht="13.2" x14ac:dyDescent="0.25">
      <c r="A9" s="522">
        <v>311</v>
      </c>
      <c r="B9" s="515" t="s">
        <v>209</v>
      </c>
      <c r="C9" s="523">
        <f>'E4-Plan rash. 22-izdat- izvor.'!C12</f>
        <v>47570612</v>
      </c>
      <c r="D9" s="523">
        <f>'E4-Plan rash. 22-izdat- izvor.'!D12</f>
        <v>1250000</v>
      </c>
      <c r="E9" s="523">
        <f>'E4-Plan rash. 22-izdat- izvor.'!E12</f>
        <v>0</v>
      </c>
      <c r="F9" s="523">
        <f>'E4-Plan rash. 22-izdat- izvor.'!F12</f>
        <v>0</v>
      </c>
      <c r="G9" s="523">
        <f>'E4-Plan rash. 22-izdat- izvor.'!G12</f>
        <v>0</v>
      </c>
      <c r="H9" s="523">
        <f>'E4-Plan rash. 22-izdat- izvor.'!H12</f>
        <v>0</v>
      </c>
      <c r="I9" s="523">
        <f>'E4-Plan rash. 22-izdat- izvor.'!I12</f>
        <v>3034060</v>
      </c>
      <c r="J9" s="523">
        <f>'E4-Plan rash. 22-izdat- izvor.'!J12</f>
        <v>0</v>
      </c>
      <c r="K9" s="523">
        <f>'E4-Plan rash. 22-izdat- izvor.'!K12</f>
        <v>39648940</v>
      </c>
      <c r="L9" s="523">
        <f>'E4-Plan rash. 22-izdat- izvor.'!L12</f>
        <v>3637612</v>
      </c>
      <c r="M9" s="523">
        <f>'E4-Plan rash. 22-izdat- izvor.'!M12</f>
        <v>0</v>
      </c>
      <c r="N9" s="523">
        <f>'E4-Plan rash. 22-izdat- izvor.'!N12</f>
        <v>0</v>
      </c>
      <c r="O9" s="523">
        <f>'E4-Plan rash. 22-izdat- izvor.'!O12</f>
        <v>0</v>
      </c>
      <c r="P9" s="523">
        <f>'E4-Plan rash. 22-izdat- izvor.'!P12</f>
        <v>0</v>
      </c>
      <c r="Q9" s="523">
        <f>'E4-Plan rash. 22-izdat- izvor.'!Q12</f>
        <v>0</v>
      </c>
      <c r="R9" s="175">
        <v>44562684.700000003</v>
      </c>
      <c r="S9" s="175">
        <f t="shared" ref="S9:S19" si="4">C9-R9</f>
        <v>3007927.299999997</v>
      </c>
      <c r="T9" s="172">
        <f t="shared" si="1"/>
        <v>106.74987900807511</v>
      </c>
    </row>
    <row r="10" spans="1:20" ht="13.2" x14ac:dyDescent="0.25">
      <c r="A10" s="522">
        <v>312</v>
      </c>
      <c r="B10" s="515" t="s">
        <v>24</v>
      </c>
      <c r="C10" s="523">
        <f>'E4-Plan rash. 22-izdat- izvor.'!C14</f>
        <v>1109200</v>
      </c>
      <c r="D10" s="523">
        <f>'E4-Plan rash. 22-izdat- izvor.'!D14</f>
        <v>0</v>
      </c>
      <c r="E10" s="523">
        <f>'E4-Plan rash. 22-izdat- izvor.'!E14</f>
        <v>0</v>
      </c>
      <c r="F10" s="523">
        <f>'E4-Plan rash. 22-izdat- izvor.'!F14</f>
        <v>0</v>
      </c>
      <c r="G10" s="523">
        <f>'E4-Plan rash. 22-izdat- izvor.'!G14</f>
        <v>0</v>
      </c>
      <c r="H10" s="523">
        <f>'E4-Plan rash. 22-izdat- izvor.'!H14</f>
        <v>0</v>
      </c>
      <c r="I10" s="523">
        <f>'E4-Plan rash. 22-izdat- izvor.'!I14</f>
        <v>15000</v>
      </c>
      <c r="J10" s="523">
        <f>'E4-Plan rash. 22-izdat- izvor.'!J14</f>
        <v>0</v>
      </c>
      <c r="K10" s="523">
        <f>'E4-Plan rash. 22-izdat- izvor.'!K14</f>
        <v>1094200</v>
      </c>
      <c r="L10" s="523">
        <f>'E4-Plan rash. 22-izdat- izvor.'!L14</f>
        <v>0</v>
      </c>
      <c r="M10" s="523">
        <f>'E4-Plan rash. 22-izdat- izvor.'!M14</f>
        <v>0</v>
      </c>
      <c r="N10" s="523">
        <f>'E4-Plan rash. 22-izdat- izvor.'!N14</f>
        <v>0</v>
      </c>
      <c r="O10" s="523">
        <f>'E4-Plan rash. 22-izdat- izvor.'!O14</f>
        <v>0</v>
      </c>
      <c r="P10" s="523">
        <f>'E4-Plan rash. 22-izdat- izvor.'!P14</f>
        <v>0</v>
      </c>
      <c r="Q10" s="523">
        <f>'E4-Plan rash. 22-izdat- izvor.'!Q14</f>
        <v>0</v>
      </c>
      <c r="R10" s="175">
        <v>1160000</v>
      </c>
      <c r="S10" s="175">
        <f t="shared" si="4"/>
        <v>-50800</v>
      </c>
      <c r="T10" s="172">
        <f t="shared" si="1"/>
        <v>95.620689655172413</v>
      </c>
    </row>
    <row r="11" spans="1:20" s="164" customFormat="1" ht="13.2" x14ac:dyDescent="0.25">
      <c r="A11" s="522">
        <v>313</v>
      </c>
      <c r="B11" s="515" t="s">
        <v>216</v>
      </c>
      <c r="C11" s="523">
        <f>'E4-Plan rash. 22-izdat- izvor.'!C17</f>
        <v>6142300</v>
      </c>
      <c r="D11" s="523">
        <f>'E4-Plan rash. 22-izdat- izvor.'!D17</f>
        <v>150000</v>
      </c>
      <c r="E11" s="523">
        <f>'E4-Plan rash. 22-izdat- izvor.'!E17</f>
        <v>0</v>
      </c>
      <c r="F11" s="523">
        <f>'E4-Plan rash. 22-izdat- izvor.'!F17</f>
        <v>0</v>
      </c>
      <c r="G11" s="523">
        <f>'E4-Plan rash. 22-izdat- izvor.'!G17</f>
        <v>0</v>
      </c>
      <c r="H11" s="523">
        <f>'E4-Plan rash. 22-izdat- izvor.'!H17</f>
        <v>0</v>
      </c>
      <c r="I11" s="523">
        <f>'E4-Plan rash. 22-izdat- izvor.'!I17</f>
        <v>399900</v>
      </c>
      <c r="J11" s="523">
        <f>'E4-Plan rash. 22-izdat- izvor.'!J17</f>
        <v>0</v>
      </c>
      <c r="K11" s="523">
        <f>'E4-Plan rash. 22-izdat- izvor.'!K17</f>
        <v>5007000</v>
      </c>
      <c r="L11" s="523">
        <f>'E4-Plan rash. 22-izdat- izvor.'!L17</f>
        <v>585400</v>
      </c>
      <c r="M11" s="523">
        <f>'E4-Plan rash. 22-izdat- izvor.'!M17</f>
        <v>0</v>
      </c>
      <c r="N11" s="523">
        <f>'E4-Plan rash. 22-izdat- izvor.'!N17</f>
        <v>0</v>
      </c>
      <c r="O11" s="523">
        <f>'E4-Plan rash. 22-izdat- izvor.'!O17</f>
        <v>0</v>
      </c>
      <c r="P11" s="523">
        <f>'E4-Plan rash. 22-izdat- izvor.'!P17</f>
        <v>0</v>
      </c>
      <c r="Q11" s="523">
        <f>'E4-Plan rash. 22-izdat- izvor.'!Q17</f>
        <v>0</v>
      </c>
      <c r="R11" s="175">
        <v>6011358</v>
      </c>
      <c r="S11" s="175">
        <f t="shared" si="4"/>
        <v>130942</v>
      </c>
      <c r="T11" s="172">
        <f t="shared" si="1"/>
        <v>102.17824325219027</v>
      </c>
    </row>
    <row r="12" spans="1:20" ht="13.2" x14ac:dyDescent="0.25">
      <c r="A12" s="522">
        <v>321</v>
      </c>
      <c r="B12" s="524" t="s">
        <v>222</v>
      </c>
      <c r="C12" s="523">
        <f>'E4-Plan rash. 22-izdat- izvor.'!C22</f>
        <v>1201980</v>
      </c>
      <c r="D12" s="523">
        <f>'E4-Plan rash. 22-izdat- izvor.'!D22</f>
        <v>200000</v>
      </c>
      <c r="E12" s="523">
        <f>'E4-Plan rash. 22-izdat- izvor.'!E22</f>
        <v>0</v>
      </c>
      <c r="F12" s="523">
        <f>'E4-Plan rash. 22-izdat- izvor.'!F22</f>
        <v>0</v>
      </c>
      <c r="G12" s="523">
        <f>'E4-Plan rash. 22-izdat- izvor.'!G22</f>
        <v>0</v>
      </c>
      <c r="H12" s="523">
        <f>'E4-Plan rash. 22-izdat- izvor.'!H22</f>
        <v>0</v>
      </c>
      <c r="I12" s="523">
        <f>'E4-Plan rash. 22-izdat- izvor.'!I22</f>
        <v>586770</v>
      </c>
      <c r="J12" s="523">
        <f>'E4-Plan rash. 22-izdat- izvor.'!J22</f>
        <v>0</v>
      </c>
      <c r="K12" s="523">
        <f>'E4-Plan rash. 22-izdat- izvor.'!K22</f>
        <v>415210</v>
      </c>
      <c r="L12" s="523">
        <f>'E4-Plan rash. 22-izdat- izvor.'!L22</f>
        <v>0</v>
      </c>
      <c r="M12" s="523">
        <f>'E4-Plan rash. 22-izdat- izvor.'!M22</f>
        <v>0</v>
      </c>
      <c r="N12" s="523">
        <f>'E4-Plan rash. 22-izdat- izvor.'!N22</f>
        <v>0</v>
      </c>
      <c r="O12" s="523">
        <f>'E4-Plan rash. 22-izdat- izvor.'!O22</f>
        <v>0</v>
      </c>
      <c r="P12" s="523">
        <f>'E4-Plan rash. 22-izdat- izvor.'!P22</f>
        <v>0</v>
      </c>
      <c r="Q12" s="523">
        <f>'E4-Plan rash. 22-izdat- izvor.'!Q22</f>
        <v>0</v>
      </c>
      <c r="R12" s="175">
        <v>1236720</v>
      </c>
      <c r="S12" s="175">
        <f t="shared" si="4"/>
        <v>-34740</v>
      </c>
      <c r="T12" s="172">
        <f t="shared" si="1"/>
        <v>97.190956724238305</v>
      </c>
    </row>
    <row r="13" spans="1:20" ht="13.2" x14ac:dyDescent="0.25">
      <c r="A13" s="522">
        <v>322</v>
      </c>
      <c r="B13" s="515" t="s">
        <v>229</v>
      </c>
      <c r="C13" s="523">
        <f>'E4-Plan rash. 22-izdat- izvor.'!C29</f>
        <v>3528402</v>
      </c>
      <c r="D13" s="523">
        <f>'E4-Plan rash. 22-izdat- izvor.'!D29</f>
        <v>300000</v>
      </c>
      <c r="E13" s="523">
        <f>'E4-Plan rash. 22-izdat- izvor.'!E29</f>
        <v>0</v>
      </c>
      <c r="F13" s="523">
        <f>'E4-Plan rash. 22-izdat- izvor.'!F29</f>
        <v>0</v>
      </c>
      <c r="G13" s="523">
        <f>'E4-Plan rash. 22-izdat- izvor.'!G29</f>
        <v>0</v>
      </c>
      <c r="H13" s="523">
        <f>'E4-Plan rash. 22-izdat- izvor.'!H29</f>
        <v>0</v>
      </c>
      <c r="I13" s="523">
        <f>'E4-Plan rash. 22-izdat- izvor.'!I29</f>
        <v>1171952</v>
      </c>
      <c r="J13" s="523">
        <f>'E4-Plan rash. 22-izdat- izvor.'!J29</f>
        <v>0</v>
      </c>
      <c r="K13" s="523">
        <f>'E4-Plan rash. 22-izdat- izvor.'!K29</f>
        <v>2056450</v>
      </c>
      <c r="L13" s="525">
        <f>'E4-Plan rash. 22-izdat- izvor.'!L29</f>
        <v>0</v>
      </c>
      <c r="M13" s="525">
        <f>'E4-Plan rash. 22-izdat- izvor.'!M29</f>
        <v>0</v>
      </c>
      <c r="N13" s="523">
        <f>'E4-Plan rash. 22-izdat- izvor.'!N29</f>
        <v>0</v>
      </c>
      <c r="O13" s="523">
        <f>'E4-Plan rash. 22-izdat- izvor.'!O29</f>
        <v>0</v>
      </c>
      <c r="P13" s="523">
        <f>'E4-Plan rash. 22-izdat- izvor.'!P29</f>
        <v>0</v>
      </c>
      <c r="Q13" s="523">
        <f>'E4-Plan rash. 22-izdat- izvor.'!Q29</f>
        <v>0</v>
      </c>
      <c r="R13" s="175">
        <v>3980748.59</v>
      </c>
      <c r="S13" s="175">
        <f t="shared" si="4"/>
        <v>-452346.58999999985</v>
      </c>
      <c r="T13" s="172">
        <f t="shared" si="1"/>
        <v>88.636645098956123</v>
      </c>
    </row>
    <row r="14" spans="1:20" s="164" customFormat="1" ht="13.2" x14ac:dyDescent="0.25">
      <c r="A14" s="522">
        <v>323</v>
      </c>
      <c r="B14" s="515" t="s">
        <v>237</v>
      </c>
      <c r="C14" s="523">
        <f>'E4-Plan rash. 22-izdat- izvor.'!C39</f>
        <v>2793270</v>
      </c>
      <c r="D14" s="523">
        <f>'E4-Plan rash. 22-izdat- izvor.'!D39</f>
        <v>100000</v>
      </c>
      <c r="E14" s="523">
        <f>'E4-Plan rash. 22-izdat- izvor.'!E39</f>
        <v>0</v>
      </c>
      <c r="F14" s="523">
        <f>'E4-Plan rash. 22-izdat- izvor.'!F39</f>
        <v>0</v>
      </c>
      <c r="G14" s="523">
        <f>'E4-Plan rash. 22-izdat- izvor.'!G39</f>
        <v>0</v>
      </c>
      <c r="H14" s="523">
        <f>'E4-Plan rash. 22-izdat- izvor.'!H39</f>
        <v>0</v>
      </c>
      <c r="I14" s="523">
        <f>'E4-Plan rash. 22-izdat- izvor.'!I39</f>
        <v>538063</v>
      </c>
      <c r="J14" s="523">
        <f>'E4-Plan rash. 22-izdat- izvor.'!J39</f>
        <v>0</v>
      </c>
      <c r="K14" s="523">
        <f>'E4-Plan rash. 22-izdat- izvor.'!K39</f>
        <v>2035207</v>
      </c>
      <c r="L14" s="523">
        <f>'E4-Plan rash. 22-izdat- izvor.'!L39</f>
        <v>120000</v>
      </c>
      <c r="M14" s="523">
        <f>'E4-Plan rash. 22-izdat- izvor.'!M39</f>
        <v>0</v>
      </c>
      <c r="N14" s="523">
        <f>'E4-Plan rash. 22-izdat- izvor.'!N39</f>
        <v>0</v>
      </c>
      <c r="O14" s="523">
        <f>'E4-Plan rash. 22-izdat- izvor.'!O39</f>
        <v>0</v>
      </c>
      <c r="P14" s="523">
        <f>'E4-Plan rash. 22-izdat- izvor.'!P39</f>
        <v>0</v>
      </c>
      <c r="Q14" s="523">
        <f>'E4-Plan rash. 22-izdat- izvor.'!Q39</f>
        <v>0</v>
      </c>
      <c r="R14" s="175">
        <v>3473267</v>
      </c>
      <c r="S14" s="175">
        <f t="shared" si="4"/>
        <v>-679997</v>
      </c>
      <c r="T14" s="172">
        <f t="shared" si="1"/>
        <v>80.421977348703678</v>
      </c>
    </row>
    <row r="15" spans="1:20" s="164" customFormat="1" ht="23.4" x14ac:dyDescent="0.25">
      <c r="A15" s="522">
        <v>324</v>
      </c>
      <c r="B15" s="515" t="s">
        <v>248</v>
      </c>
      <c r="C15" s="523">
        <f>'E4-Plan rash. 22-izdat- izvor.'!C41</f>
        <v>0</v>
      </c>
      <c r="D15" s="523">
        <f>'E4-Plan rash. 22-izdat- izvor.'!D41</f>
        <v>0</v>
      </c>
      <c r="E15" s="523">
        <f>'E4-Plan rash. 22-izdat- izvor.'!E41</f>
        <v>0</v>
      </c>
      <c r="F15" s="523">
        <f>'E4-Plan rash. 22-izdat- izvor.'!F41</f>
        <v>0</v>
      </c>
      <c r="G15" s="523">
        <f>'E4-Plan rash. 22-izdat- izvor.'!G41</f>
        <v>0</v>
      </c>
      <c r="H15" s="523">
        <f>'E4-Plan rash. 22-izdat- izvor.'!H41</f>
        <v>0</v>
      </c>
      <c r="I15" s="523">
        <f>'E4-Plan rash. 22-izdat- izvor.'!I41</f>
        <v>0</v>
      </c>
      <c r="J15" s="523">
        <f>'E4-Plan rash. 22-izdat- izvor.'!J41</f>
        <v>0</v>
      </c>
      <c r="K15" s="523">
        <f>'E4-Plan rash. 22-izdat- izvor.'!K41</f>
        <v>0</v>
      </c>
      <c r="L15" s="523">
        <f>'E4-Plan rash. 22-izdat- izvor.'!L41</f>
        <v>0</v>
      </c>
      <c r="M15" s="523">
        <f>'E4-Plan rash. 22-izdat- izvor.'!M41</f>
        <v>0</v>
      </c>
      <c r="N15" s="523">
        <f>'E4-Plan rash. 22-izdat- izvor.'!N41</f>
        <v>0</v>
      </c>
      <c r="O15" s="523">
        <f>'E4-Plan rash. 22-izdat- izvor.'!O41</f>
        <v>0</v>
      </c>
      <c r="P15" s="523">
        <f>'E4-Plan rash. 22-izdat- izvor.'!P41</f>
        <v>0</v>
      </c>
      <c r="Q15" s="523">
        <f>'E4-Plan rash. 22-izdat- izvor.'!Q41</f>
        <v>0</v>
      </c>
      <c r="R15" s="175">
        <v>0</v>
      </c>
      <c r="S15" s="175">
        <f t="shared" si="4"/>
        <v>0</v>
      </c>
      <c r="T15" s="172" t="e">
        <f t="shared" si="1"/>
        <v>#DIV/0!</v>
      </c>
    </row>
    <row r="16" spans="1:20" s="164" customFormat="1" ht="23.4" x14ac:dyDescent="0.25">
      <c r="A16" s="522">
        <v>329</v>
      </c>
      <c r="B16" s="515" t="s">
        <v>53</v>
      </c>
      <c r="C16" s="523">
        <f>'E4-Plan rash. 22-izdat- izvor.'!C49</f>
        <v>824200</v>
      </c>
      <c r="D16" s="523">
        <f>'E4-Plan rash. 22-izdat- izvor.'!D49</f>
        <v>0</v>
      </c>
      <c r="E16" s="523">
        <f>'E4-Plan rash. 22-izdat- izvor.'!E49</f>
        <v>0</v>
      </c>
      <c r="F16" s="523">
        <f>'E4-Plan rash. 22-izdat- izvor.'!F49</f>
        <v>0</v>
      </c>
      <c r="G16" s="523">
        <f>'E4-Plan rash. 22-izdat- izvor.'!G49</f>
        <v>0</v>
      </c>
      <c r="H16" s="523">
        <f>'E4-Plan rash. 22-izdat- izvor.'!H49</f>
        <v>0</v>
      </c>
      <c r="I16" s="523">
        <f>'E4-Plan rash. 22-izdat- izvor.'!I49</f>
        <v>380200</v>
      </c>
      <c r="J16" s="523">
        <f>'E4-Plan rash. 22-izdat- izvor.'!J49</f>
        <v>0</v>
      </c>
      <c r="K16" s="523">
        <f>'E4-Plan rash. 22-izdat- izvor.'!K49</f>
        <v>44000</v>
      </c>
      <c r="L16" s="523">
        <f>'E4-Plan rash. 22-izdat- izvor.'!L49</f>
        <v>400000</v>
      </c>
      <c r="M16" s="523">
        <f>'E4-Plan rash. 22-izdat- izvor.'!M49</f>
        <v>0</v>
      </c>
      <c r="N16" s="523">
        <f>'E4-Plan rash. 22-izdat- izvor.'!N49</f>
        <v>0</v>
      </c>
      <c r="O16" s="523">
        <f>'E4-Plan rash. 22-izdat- izvor.'!O49</f>
        <v>0</v>
      </c>
      <c r="P16" s="523">
        <f>'E4-Plan rash. 22-izdat- izvor.'!P49</f>
        <v>0</v>
      </c>
      <c r="Q16" s="523">
        <f>'E4-Plan rash. 22-izdat- izvor.'!Q49</f>
        <v>0</v>
      </c>
      <c r="R16" s="175">
        <v>680000</v>
      </c>
      <c r="S16" s="175">
        <f t="shared" si="4"/>
        <v>144200</v>
      </c>
      <c r="T16" s="172">
        <f t="shared" si="1"/>
        <v>121.20588235294117</v>
      </c>
    </row>
    <row r="17" spans="1:20" s="164" customFormat="1" ht="13.2" x14ac:dyDescent="0.25">
      <c r="A17" s="522">
        <v>343</v>
      </c>
      <c r="B17" s="515" t="s">
        <v>269</v>
      </c>
      <c r="C17" s="523">
        <f>'E4-Plan rash. 22-izdat- izvor.'!C53</f>
        <v>414650</v>
      </c>
      <c r="D17" s="523">
        <f>'E4-Plan rash. 22-izdat- izvor.'!D53</f>
        <v>0</v>
      </c>
      <c r="E17" s="523">
        <f>'E4-Plan rash. 22-izdat- izvor.'!E53</f>
        <v>0</v>
      </c>
      <c r="F17" s="523">
        <f>'E4-Plan rash. 22-izdat- izvor.'!F53</f>
        <v>0</v>
      </c>
      <c r="G17" s="523">
        <f>'E4-Plan rash. 22-izdat- izvor.'!G53</f>
        <v>0</v>
      </c>
      <c r="H17" s="523">
        <f>'E4-Plan rash. 22-izdat- izvor.'!H53</f>
        <v>0</v>
      </c>
      <c r="I17" s="523">
        <f>'E4-Plan rash. 22-izdat- izvor.'!I53</f>
        <v>24650</v>
      </c>
      <c r="J17" s="523">
        <f>'E4-Plan rash. 22-izdat- izvor.'!J53</f>
        <v>0</v>
      </c>
      <c r="K17" s="523">
        <f>'E4-Plan rash. 22-izdat- izvor.'!K53</f>
        <v>0</v>
      </c>
      <c r="L17" s="523">
        <f>'E4-Plan rash. 22-izdat- izvor.'!L53</f>
        <v>390000</v>
      </c>
      <c r="M17" s="523">
        <f>'E4-Plan rash. 22-izdat- izvor.'!M53</f>
        <v>0</v>
      </c>
      <c r="N17" s="523">
        <f>'E4-Plan rash. 22-izdat- izvor.'!N53</f>
        <v>0</v>
      </c>
      <c r="O17" s="523">
        <f>'E4-Plan rash. 22-izdat- izvor.'!O53</f>
        <v>0</v>
      </c>
      <c r="P17" s="523">
        <f>'E4-Plan rash. 22-izdat- izvor.'!P53</f>
        <v>0</v>
      </c>
      <c r="Q17" s="523">
        <f>'E4-Plan rash. 22-izdat- izvor.'!Q53</f>
        <v>0</v>
      </c>
      <c r="R17" s="175">
        <v>100600</v>
      </c>
      <c r="S17" s="175">
        <f t="shared" si="4"/>
        <v>314050</v>
      </c>
      <c r="T17" s="172">
        <f t="shared" si="1"/>
        <v>412.17693836978134</v>
      </c>
    </row>
    <row r="18" spans="1:20" s="164" customFormat="1" ht="13.2" x14ac:dyDescent="0.25">
      <c r="A18" s="526">
        <v>383</v>
      </c>
      <c r="B18" s="527" t="s">
        <v>390</v>
      </c>
      <c r="C18" s="523">
        <f>'E4-Plan rash. 22-izdat- izvor.'!C55</f>
        <v>0</v>
      </c>
      <c r="D18" s="523">
        <f>'E4-Plan rash. 22-izdat- izvor.'!D55</f>
        <v>0</v>
      </c>
      <c r="E18" s="523">
        <f>'E4-Plan rash. 22-izdat- izvor.'!E55</f>
        <v>0</v>
      </c>
      <c r="F18" s="523">
        <f>'E4-Plan rash. 22-izdat- izvor.'!F55</f>
        <v>0</v>
      </c>
      <c r="G18" s="523">
        <f>'E4-Plan rash. 22-izdat- izvor.'!G55</f>
        <v>0</v>
      </c>
      <c r="H18" s="523">
        <f>'E4-Plan rash. 22-izdat- izvor.'!H55</f>
        <v>0</v>
      </c>
      <c r="I18" s="523">
        <f>'E4-Plan rash. 22-izdat- izvor.'!I55</f>
        <v>0</v>
      </c>
      <c r="J18" s="523">
        <f>'E4-Plan rash. 22-izdat- izvor.'!J55</f>
        <v>0</v>
      </c>
      <c r="K18" s="523">
        <f>'E4-Plan rash. 22-izdat- izvor.'!K55</f>
        <v>0</v>
      </c>
      <c r="L18" s="523">
        <f>'E4-Plan rash. 22-izdat- izvor.'!L55</f>
        <v>0</v>
      </c>
      <c r="M18" s="523">
        <f>'E4-Plan rash. 22-izdat- izvor.'!M55</f>
        <v>0</v>
      </c>
      <c r="N18" s="523">
        <f>'E4-Plan rash. 22-izdat- izvor.'!N55</f>
        <v>0</v>
      </c>
      <c r="O18" s="523">
        <f>'E4-Plan rash. 22-izdat- izvor.'!O55</f>
        <v>0</v>
      </c>
      <c r="P18" s="523">
        <f>'E4-Plan rash. 22-izdat- izvor.'!P55</f>
        <v>0</v>
      </c>
      <c r="Q18" s="523">
        <f>'E4-Plan rash. 22-izdat- izvor.'!Q55</f>
        <v>0</v>
      </c>
      <c r="R18" s="176">
        <v>0</v>
      </c>
      <c r="S18" s="176">
        <f t="shared" ref="S18" si="5">C18-R18</f>
        <v>0</v>
      </c>
      <c r="T18" s="176" t="e">
        <f t="shared" ref="T18" si="6">C18*100/R18</f>
        <v>#DIV/0!</v>
      </c>
    </row>
    <row r="19" spans="1:20" s="164" customFormat="1" ht="13.2" x14ac:dyDescent="0.25">
      <c r="A19" s="526">
        <v>412</v>
      </c>
      <c r="B19" s="515" t="s">
        <v>400</v>
      </c>
      <c r="C19" s="523">
        <f>'E4-Plan rash. 22-izdat- izvor.'!C57</f>
        <v>0</v>
      </c>
      <c r="D19" s="523">
        <f>'E4-Plan rash. 22-izdat- izvor.'!D57</f>
        <v>0</v>
      </c>
      <c r="E19" s="523">
        <f>'E4-Plan rash. 22-izdat- izvor.'!E57</f>
        <v>0</v>
      </c>
      <c r="F19" s="523">
        <f>'E4-Plan rash. 22-izdat- izvor.'!F57</f>
        <v>0</v>
      </c>
      <c r="G19" s="523">
        <f>'E4-Plan rash. 22-izdat- izvor.'!G57</f>
        <v>0</v>
      </c>
      <c r="H19" s="523">
        <f>'E4-Plan rash. 22-izdat- izvor.'!H57</f>
        <v>0</v>
      </c>
      <c r="I19" s="523">
        <f>'E4-Plan rash. 22-izdat- izvor.'!I57</f>
        <v>0</v>
      </c>
      <c r="J19" s="523">
        <f>'E4-Plan rash. 22-izdat- izvor.'!J57</f>
        <v>0</v>
      </c>
      <c r="K19" s="523">
        <f>'E4-Plan rash. 22-izdat- izvor.'!K57</f>
        <v>0</v>
      </c>
      <c r="L19" s="523">
        <f>'E4-Plan rash. 22-izdat- izvor.'!L57</f>
        <v>0</v>
      </c>
      <c r="M19" s="523">
        <f>'E4-Plan rash. 22-izdat- izvor.'!M57</f>
        <v>0</v>
      </c>
      <c r="N19" s="523">
        <f>'E4-Plan rash. 22-izdat- izvor.'!N57</f>
        <v>0</v>
      </c>
      <c r="O19" s="523">
        <f>'E4-Plan rash. 22-izdat- izvor.'!O57</f>
        <v>0</v>
      </c>
      <c r="P19" s="523">
        <f>'E4-Plan rash. 22-izdat- izvor.'!P57</f>
        <v>0</v>
      </c>
      <c r="Q19" s="523">
        <f>'E4-Plan rash. 22-izdat- izvor.'!Q57</f>
        <v>0</v>
      </c>
      <c r="R19" s="176">
        <v>0</v>
      </c>
      <c r="S19" s="176">
        <f t="shared" si="4"/>
        <v>0</v>
      </c>
      <c r="T19" s="176" t="e">
        <f t="shared" si="1"/>
        <v>#DIV/0!</v>
      </c>
    </row>
    <row r="20" spans="1:20" s="168" customFormat="1" ht="24" x14ac:dyDescent="0.25">
      <c r="A20" s="520" t="s">
        <v>21</v>
      </c>
      <c r="B20" s="528" t="s">
        <v>57</v>
      </c>
      <c r="C20" s="521">
        <f>SUM(C21:C26)</f>
        <v>727780</v>
      </c>
      <c r="D20" s="521">
        <f t="shared" ref="D20:O20" si="7">SUM(D21:D26)</f>
        <v>450000</v>
      </c>
      <c r="E20" s="521">
        <f t="shared" ref="E20" si="8">SUM(E21:E26)</f>
        <v>0</v>
      </c>
      <c r="F20" s="521">
        <f t="shared" si="7"/>
        <v>0</v>
      </c>
      <c r="G20" s="521">
        <f t="shared" si="7"/>
        <v>0</v>
      </c>
      <c r="H20" s="521">
        <f t="shared" si="7"/>
        <v>0</v>
      </c>
      <c r="I20" s="521">
        <f t="shared" si="7"/>
        <v>277780</v>
      </c>
      <c r="J20" s="521">
        <f t="shared" ref="J20" si="9">SUM(J21:J26)</f>
        <v>0</v>
      </c>
      <c r="K20" s="521">
        <f t="shared" si="7"/>
        <v>0</v>
      </c>
      <c r="L20" s="521">
        <f t="shared" si="7"/>
        <v>0</v>
      </c>
      <c r="M20" s="521">
        <f t="shared" ref="M20" si="10">SUM(M21:M26)</f>
        <v>0</v>
      </c>
      <c r="N20" s="521">
        <f t="shared" si="7"/>
        <v>0</v>
      </c>
      <c r="O20" s="521">
        <f t="shared" si="7"/>
        <v>0</v>
      </c>
      <c r="P20" s="521">
        <f t="shared" ref="P20:Q20" si="11">SUM(P21:P26)</f>
        <v>0</v>
      </c>
      <c r="Q20" s="521">
        <f t="shared" si="11"/>
        <v>0</v>
      </c>
      <c r="R20" s="173">
        <f>SUM(R21:R26)</f>
        <v>466440</v>
      </c>
      <c r="S20" s="173">
        <f>SUM(S21:S26)</f>
        <v>261340</v>
      </c>
      <c r="T20" s="172">
        <f t="shared" si="1"/>
        <v>156.02864248349198</v>
      </c>
    </row>
    <row r="21" spans="1:20" ht="13.2" x14ac:dyDescent="0.25">
      <c r="A21" s="522">
        <v>311</v>
      </c>
      <c r="B21" s="515" t="s">
        <v>209</v>
      </c>
      <c r="C21" s="523">
        <f>'E4-Plan rash. 22-izdat- izvor.'!C93</f>
        <v>550000</v>
      </c>
      <c r="D21" s="523">
        <f>'E4-Plan rash. 22-izdat- izvor.'!D93</f>
        <v>390000</v>
      </c>
      <c r="E21" s="523">
        <f>'E4-Plan rash. 22-izdat- izvor.'!E93</f>
        <v>0</v>
      </c>
      <c r="F21" s="523">
        <f>'E4-Plan rash. 22-izdat- izvor.'!F93</f>
        <v>0</v>
      </c>
      <c r="G21" s="523">
        <f>'E4-Plan rash. 22-izdat- izvor.'!G93</f>
        <v>0</v>
      </c>
      <c r="H21" s="523">
        <f>'E4-Plan rash. 22-izdat- izvor.'!H93</f>
        <v>0</v>
      </c>
      <c r="I21" s="523">
        <f>'E4-Plan rash. 22-izdat- izvor.'!I93</f>
        <v>160000</v>
      </c>
      <c r="J21" s="523">
        <f>'E4-Plan rash. 22-izdat- izvor.'!J93</f>
        <v>0</v>
      </c>
      <c r="K21" s="523">
        <f>'E4-Plan rash. 22-izdat- izvor.'!K93</f>
        <v>0</v>
      </c>
      <c r="L21" s="523">
        <f>'E4-Plan rash. 22-izdat- izvor.'!L93</f>
        <v>0</v>
      </c>
      <c r="M21" s="523">
        <f>'E4-Plan rash. 22-izdat- izvor.'!M93</f>
        <v>0</v>
      </c>
      <c r="N21" s="523">
        <f>'E4-Plan rash. 22-izdat- izvor.'!N93</f>
        <v>0</v>
      </c>
      <c r="O21" s="523">
        <f>'E4-Plan rash. 22-izdat- izvor.'!O93</f>
        <v>0</v>
      </c>
      <c r="P21" s="523">
        <f>'E4-Plan rash. 22-izdat- izvor.'!P93</f>
        <v>0</v>
      </c>
      <c r="Q21" s="523">
        <f>'E4-Plan rash. 22-izdat- izvor.'!Q93</f>
        <v>0</v>
      </c>
      <c r="R21" s="175">
        <v>340120</v>
      </c>
      <c r="S21" s="175">
        <f t="shared" ref="S21:S26" si="12">C21-R21</f>
        <v>209880</v>
      </c>
      <c r="T21" s="172">
        <f t="shared" si="1"/>
        <v>161.70763260025873</v>
      </c>
    </row>
    <row r="22" spans="1:20" ht="13.2" x14ac:dyDescent="0.25">
      <c r="A22" s="522">
        <v>312</v>
      </c>
      <c r="B22" s="515" t="s">
        <v>24</v>
      </c>
      <c r="C22" s="523">
        <f>'E4-Plan rash. 22-izdat- izvor.'!C95</f>
        <v>10800</v>
      </c>
      <c r="D22" s="523">
        <f>'E4-Plan rash. 22-izdat- izvor.'!D95</f>
        <v>4500</v>
      </c>
      <c r="E22" s="523">
        <f>'E4-Plan rash. 22-izdat- izvor.'!E95</f>
        <v>0</v>
      </c>
      <c r="F22" s="523">
        <f>'E4-Plan rash. 22-izdat- izvor.'!F95</f>
        <v>0</v>
      </c>
      <c r="G22" s="523">
        <f>'E4-Plan rash. 22-izdat- izvor.'!G95</f>
        <v>0</v>
      </c>
      <c r="H22" s="523">
        <f>'E4-Plan rash. 22-izdat- izvor.'!H95</f>
        <v>0</v>
      </c>
      <c r="I22" s="523">
        <f>'E4-Plan rash. 22-izdat- izvor.'!I95</f>
        <v>6300</v>
      </c>
      <c r="J22" s="523">
        <f>'E4-Plan rash. 22-izdat- izvor.'!J95</f>
        <v>0</v>
      </c>
      <c r="K22" s="523">
        <f>'E4-Plan rash. 22-izdat- izvor.'!K95</f>
        <v>0</v>
      </c>
      <c r="L22" s="523">
        <f>'E4-Plan rash. 22-izdat- izvor.'!L95</f>
        <v>0</v>
      </c>
      <c r="M22" s="523">
        <f>'E4-Plan rash. 22-izdat- izvor.'!M95</f>
        <v>0</v>
      </c>
      <c r="N22" s="523">
        <f>'E4-Plan rash. 22-izdat- izvor.'!N95</f>
        <v>0</v>
      </c>
      <c r="O22" s="523">
        <f>'E4-Plan rash. 22-izdat- izvor.'!O95</f>
        <v>0</v>
      </c>
      <c r="P22" s="523">
        <f>'E4-Plan rash. 22-izdat- izvor.'!P95</f>
        <v>0</v>
      </c>
      <c r="Q22" s="523">
        <f>'E4-Plan rash. 22-izdat- izvor.'!Q95</f>
        <v>0</v>
      </c>
      <c r="R22" s="175">
        <v>10000</v>
      </c>
      <c r="S22" s="175">
        <f t="shared" si="12"/>
        <v>800</v>
      </c>
      <c r="T22" s="172">
        <f t="shared" si="1"/>
        <v>108</v>
      </c>
    </row>
    <row r="23" spans="1:20" ht="13.2" x14ac:dyDescent="0.25">
      <c r="A23" s="522">
        <v>313</v>
      </c>
      <c r="B23" s="515" t="s">
        <v>216</v>
      </c>
      <c r="C23" s="523">
        <f>'E4-Plan rash. 22-izdat- izvor.'!C99</f>
        <v>92000</v>
      </c>
      <c r="D23" s="523">
        <f>'E4-Plan rash. 22-izdat- izvor.'!D99</f>
        <v>53000</v>
      </c>
      <c r="E23" s="523">
        <f>'E4-Plan rash. 22-izdat- izvor.'!E99</f>
        <v>0</v>
      </c>
      <c r="F23" s="523">
        <f>'E4-Plan rash. 22-izdat- izvor.'!F99</f>
        <v>0</v>
      </c>
      <c r="G23" s="523">
        <f>'E4-Plan rash. 22-izdat- izvor.'!G99</f>
        <v>0</v>
      </c>
      <c r="H23" s="523">
        <f>'E4-Plan rash. 22-izdat- izvor.'!H99</f>
        <v>0</v>
      </c>
      <c r="I23" s="523">
        <f>'E4-Plan rash. 22-izdat- izvor.'!I99</f>
        <v>39000</v>
      </c>
      <c r="J23" s="523">
        <f>'E4-Plan rash. 22-izdat- izvor.'!J99</f>
        <v>0</v>
      </c>
      <c r="K23" s="523">
        <f>'E4-Plan rash. 22-izdat- izvor.'!K99</f>
        <v>0</v>
      </c>
      <c r="L23" s="523">
        <f>'E4-Plan rash. 22-izdat- izvor.'!L99</f>
        <v>0</v>
      </c>
      <c r="M23" s="523">
        <f>'E4-Plan rash. 22-izdat- izvor.'!M99</f>
        <v>0</v>
      </c>
      <c r="N23" s="523">
        <f>'E4-Plan rash. 22-izdat- izvor.'!N99</f>
        <v>0</v>
      </c>
      <c r="O23" s="523">
        <f>'E4-Plan rash. 22-izdat- izvor.'!O99</f>
        <v>0</v>
      </c>
      <c r="P23" s="523">
        <f>'E4-Plan rash. 22-izdat- izvor.'!P99</f>
        <v>0</v>
      </c>
      <c r="Q23" s="523">
        <f>'E4-Plan rash. 22-izdat- izvor.'!Q99</f>
        <v>0</v>
      </c>
      <c r="R23" s="175">
        <v>70320</v>
      </c>
      <c r="S23" s="175">
        <f t="shared" si="12"/>
        <v>21680</v>
      </c>
      <c r="T23" s="172">
        <f t="shared" si="1"/>
        <v>130.83048919226394</v>
      </c>
    </row>
    <row r="24" spans="1:20" ht="13.2" x14ac:dyDescent="0.25">
      <c r="A24" s="522">
        <v>321</v>
      </c>
      <c r="B24" s="524" t="s">
        <v>222</v>
      </c>
      <c r="C24" s="523">
        <f>'E4-Plan rash. 22-izdat- izvor.'!C104</f>
        <v>53980</v>
      </c>
      <c r="D24" s="523">
        <f>'E4-Plan rash. 22-izdat- izvor.'!D104</f>
        <v>2500</v>
      </c>
      <c r="E24" s="523">
        <f>'E4-Plan rash. 22-izdat- izvor.'!E104</f>
        <v>0</v>
      </c>
      <c r="F24" s="523">
        <f>'E4-Plan rash. 22-izdat- izvor.'!F104</f>
        <v>0</v>
      </c>
      <c r="G24" s="523">
        <f>'E4-Plan rash. 22-izdat- izvor.'!G104</f>
        <v>0</v>
      </c>
      <c r="H24" s="523">
        <f>'E4-Plan rash. 22-izdat- izvor.'!H104</f>
        <v>0</v>
      </c>
      <c r="I24" s="523">
        <f>'E4-Plan rash. 22-izdat- izvor.'!I104</f>
        <v>51480</v>
      </c>
      <c r="J24" s="523">
        <f>'E4-Plan rash. 22-izdat- izvor.'!J104</f>
        <v>0</v>
      </c>
      <c r="K24" s="523">
        <f>'E4-Plan rash. 22-izdat- izvor.'!K104</f>
        <v>0</v>
      </c>
      <c r="L24" s="523">
        <f>'E4-Plan rash. 22-izdat- izvor.'!L104</f>
        <v>0</v>
      </c>
      <c r="M24" s="523">
        <f>'E4-Plan rash. 22-izdat- izvor.'!M104</f>
        <v>0</v>
      </c>
      <c r="N24" s="523">
        <f>'E4-Plan rash. 22-izdat- izvor.'!N104</f>
        <v>0</v>
      </c>
      <c r="O24" s="523">
        <f>'E4-Plan rash. 22-izdat- izvor.'!O104</f>
        <v>0</v>
      </c>
      <c r="P24" s="523">
        <f>'E4-Plan rash. 22-izdat- izvor.'!P104</f>
        <v>0</v>
      </c>
      <c r="Q24" s="523">
        <f>'E4-Plan rash. 22-izdat- izvor.'!Q104</f>
        <v>0</v>
      </c>
      <c r="R24" s="175">
        <v>31000</v>
      </c>
      <c r="S24" s="175">
        <f t="shared" si="12"/>
        <v>22980</v>
      </c>
      <c r="T24" s="172">
        <f t="shared" si="1"/>
        <v>174.12903225806451</v>
      </c>
    </row>
    <row r="25" spans="1:20" ht="13.2" x14ac:dyDescent="0.25">
      <c r="A25" s="522">
        <v>322</v>
      </c>
      <c r="B25" s="515" t="s">
        <v>229</v>
      </c>
      <c r="C25" s="523">
        <f>'E4-Plan rash. 22-izdat- izvor.'!C107</f>
        <v>0</v>
      </c>
      <c r="D25" s="523">
        <f>'E4-Plan rash. 22-izdat- izvor.'!D105</f>
        <v>0</v>
      </c>
      <c r="E25" s="523">
        <f>'E4-Plan rash. 22-izdat- izvor.'!E105</f>
        <v>0</v>
      </c>
      <c r="F25" s="523">
        <f>'E4-Plan rash. 22-izdat- izvor.'!F105</f>
        <v>0</v>
      </c>
      <c r="G25" s="523">
        <f>'E4-Plan rash. 22-izdat- izvor.'!G105</f>
        <v>0</v>
      </c>
      <c r="H25" s="523">
        <f>'E4-Plan rash. 22-izdat- izvor.'!H105</f>
        <v>0</v>
      </c>
      <c r="I25" s="523">
        <f>'E4-Plan rash. 22-izdat- izvor.'!I107</f>
        <v>0</v>
      </c>
      <c r="J25" s="523">
        <f>'E4-Plan rash. 22-izdat- izvor.'!J107</f>
        <v>0</v>
      </c>
      <c r="K25" s="523">
        <f>'E4-Plan rash. 22-izdat- izvor.'!K107</f>
        <v>0</v>
      </c>
      <c r="L25" s="523">
        <f>'E4-Plan rash. 22-izdat- izvor.'!L107</f>
        <v>0</v>
      </c>
      <c r="M25" s="523">
        <f>'E4-Plan rash. 22-izdat- izvor.'!M107</f>
        <v>0</v>
      </c>
      <c r="N25" s="523">
        <f>'E4-Plan rash. 22-izdat- izvor.'!N107</f>
        <v>0</v>
      </c>
      <c r="O25" s="523">
        <f>'E4-Plan rash. 22-izdat- izvor.'!O107</f>
        <v>0</v>
      </c>
      <c r="P25" s="523">
        <f>'E4-Plan rash. 22-izdat- izvor.'!P107</f>
        <v>0</v>
      </c>
      <c r="Q25" s="523">
        <f>'E4-Plan rash. 22-izdat- izvor.'!Q107</f>
        <v>0</v>
      </c>
      <c r="R25" s="175">
        <v>0</v>
      </c>
      <c r="S25" s="175">
        <f t="shared" si="12"/>
        <v>0</v>
      </c>
      <c r="T25" s="172" t="e">
        <f t="shared" ref="T25" si="13">C25*100/R25</f>
        <v>#DIV/0!</v>
      </c>
    </row>
    <row r="26" spans="1:20" ht="13.2" x14ac:dyDescent="0.25">
      <c r="A26" s="522">
        <v>323</v>
      </c>
      <c r="B26" s="515" t="s">
        <v>237</v>
      </c>
      <c r="C26" s="523">
        <f>'E4-Plan rash. 22-izdat- izvor.'!C109</f>
        <v>21000</v>
      </c>
      <c r="D26" s="523">
        <f>'E4-Plan rash. 22-izdat- izvor.'!D109</f>
        <v>0</v>
      </c>
      <c r="E26" s="523">
        <f>'E4-Plan rash. 22-izdat- izvor.'!E109</f>
        <v>0</v>
      </c>
      <c r="F26" s="523">
        <f>'E4-Plan rash. 22-izdat- izvor.'!F109</f>
        <v>0</v>
      </c>
      <c r="G26" s="523">
        <f>'E4-Plan rash. 22-izdat- izvor.'!G109</f>
        <v>0</v>
      </c>
      <c r="H26" s="523">
        <f>'E4-Plan rash. 22-izdat- izvor.'!H109</f>
        <v>0</v>
      </c>
      <c r="I26" s="523">
        <f>'E4-Plan rash. 22-izdat- izvor.'!I109</f>
        <v>21000</v>
      </c>
      <c r="J26" s="523">
        <f>'E4-Plan rash. 22-izdat- izvor.'!J109</f>
        <v>0</v>
      </c>
      <c r="K26" s="523">
        <f>'E4-Plan rash. 22-izdat- izvor.'!K109</f>
        <v>0</v>
      </c>
      <c r="L26" s="523">
        <f>'E4-Plan rash. 22-izdat- izvor.'!L109</f>
        <v>0</v>
      </c>
      <c r="M26" s="523">
        <f>'E4-Plan rash. 22-izdat- izvor.'!M109</f>
        <v>0</v>
      </c>
      <c r="N26" s="523">
        <f>'E4-Plan rash. 22-izdat- izvor.'!N109</f>
        <v>0</v>
      </c>
      <c r="O26" s="523">
        <f>'E4-Plan rash. 22-izdat- izvor.'!O109</f>
        <v>0</v>
      </c>
      <c r="P26" s="523">
        <f>'E4-Plan rash. 22-izdat- izvor.'!P109</f>
        <v>0</v>
      </c>
      <c r="Q26" s="523">
        <f>'E4-Plan rash. 22-izdat- izvor.'!Q109</f>
        <v>0</v>
      </c>
      <c r="R26" s="175">
        <v>15000</v>
      </c>
      <c r="S26" s="175">
        <f t="shared" si="12"/>
        <v>6000</v>
      </c>
      <c r="T26" s="172">
        <f t="shared" si="1"/>
        <v>140</v>
      </c>
    </row>
    <row r="27" spans="1:20" ht="13.2" x14ac:dyDescent="0.25">
      <c r="A27" s="520" t="s">
        <v>21</v>
      </c>
      <c r="B27" s="470" t="s">
        <v>416</v>
      </c>
      <c r="C27" s="521">
        <f>SUM(C28:C33)</f>
        <v>925940</v>
      </c>
      <c r="D27" s="521">
        <f t="shared" ref="D27:J27" si="14">SUM(D28:D33)</f>
        <v>0</v>
      </c>
      <c r="E27" s="521">
        <f t="shared" si="14"/>
        <v>0</v>
      </c>
      <c r="F27" s="521">
        <f t="shared" si="14"/>
        <v>0</v>
      </c>
      <c r="G27" s="521">
        <f t="shared" si="14"/>
        <v>0</v>
      </c>
      <c r="H27" s="521">
        <f t="shared" si="14"/>
        <v>0</v>
      </c>
      <c r="I27" s="521">
        <f t="shared" si="14"/>
        <v>49200</v>
      </c>
      <c r="J27" s="521">
        <f t="shared" si="14"/>
        <v>0</v>
      </c>
      <c r="K27" s="521">
        <f t="shared" ref="K27" si="15">SUM(K28:K33)</f>
        <v>0</v>
      </c>
      <c r="L27" s="521">
        <f t="shared" ref="L27:M27" si="16">SUM(L28:L33)</f>
        <v>0</v>
      </c>
      <c r="M27" s="521">
        <f t="shared" si="16"/>
        <v>876740</v>
      </c>
      <c r="N27" s="521">
        <f t="shared" ref="N27" si="17">SUM(N28:N33)</f>
        <v>0</v>
      </c>
      <c r="O27" s="521">
        <f t="shared" ref="O27" si="18">SUM(O28:O33)</f>
        <v>0</v>
      </c>
      <c r="P27" s="521">
        <f t="shared" ref="P27" si="19">SUM(P28:P33)</f>
        <v>0</v>
      </c>
      <c r="Q27" s="521">
        <f t="shared" ref="Q27" si="20">SUM(Q28:Q33)</f>
        <v>0</v>
      </c>
      <c r="R27" s="173">
        <f>SUM(R28:R33)</f>
        <v>949040</v>
      </c>
      <c r="S27" s="173">
        <f>SUM(S28:S33)</f>
        <v>-23100</v>
      </c>
      <c r="T27" s="172">
        <f t="shared" si="1"/>
        <v>97.565961392565114</v>
      </c>
    </row>
    <row r="28" spans="1:20" ht="13.2" x14ac:dyDescent="0.25">
      <c r="A28" s="522">
        <v>311</v>
      </c>
      <c r="B28" s="515" t="s">
        <v>209</v>
      </c>
      <c r="C28" s="523">
        <f>'E4-Plan rash. 22-izdat- izvor.'!C128</f>
        <v>688630</v>
      </c>
      <c r="D28" s="523">
        <f>'E4-Plan rash. 22-izdat- izvor.'!D128</f>
        <v>0</v>
      </c>
      <c r="E28" s="523">
        <f>'E4-Plan rash. 22-izdat- izvor.'!E128</f>
        <v>0</v>
      </c>
      <c r="F28" s="523">
        <f>'E4-Plan rash. 22-izdat- izvor.'!F128</f>
        <v>0</v>
      </c>
      <c r="G28" s="523">
        <f>'E4-Plan rash. 22-izdat- izvor.'!G128</f>
        <v>0</v>
      </c>
      <c r="H28" s="523">
        <f>'E4-Plan rash. 22-izdat- izvor.'!H128</f>
        <v>0</v>
      </c>
      <c r="I28" s="523">
        <f>'E4-Plan rash. 22-izdat- izvor.'!I128</f>
        <v>20000</v>
      </c>
      <c r="J28" s="523">
        <f>'E4-Plan rash. 22-izdat- izvor.'!J128</f>
        <v>0</v>
      </c>
      <c r="K28" s="523">
        <f>'E4-Plan rash. 22-izdat- izvor.'!K128</f>
        <v>0</v>
      </c>
      <c r="L28" s="523">
        <f>'E4-Plan rash. 22-izdat- izvor.'!L128</f>
        <v>0</v>
      </c>
      <c r="M28" s="523">
        <f>'E4-Plan rash. 22-izdat- izvor.'!M128</f>
        <v>668630</v>
      </c>
      <c r="N28" s="523">
        <f>'E4-Plan rash. 22-izdat- izvor.'!N128</f>
        <v>0</v>
      </c>
      <c r="O28" s="523">
        <f>'E4-Plan rash. 22-izdat- izvor.'!O128</f>
        <v>0</v>
      </c>
      <c r="P28" s="523">
        <f>'E4-Plan rash. 22-izdat- izvor.'!P128</f>
        <v>0</v>
      </c>
      <c r="Q28" s="523">
        <f>'E4-Plan rash. 22-izdat- izvor.'!Q128</f>
        <v>0</v>
      </c>
      <c r="R28" s="175">
        <v>697760</v>
      </c>
      <c r="S28" s="175">
        <f t="shared" ref="S28:S32" si="21">C28-R28</f>
        <v>-9130</v>
      </c>
      <c r="T28" s="172">
        <f t="shared" si="1"/>
        <v>98.691527172666824</v>
      </c>
    </row>
    <row r="29" spans="1:20" ht="13.2" x14ac:dyDescent="0.25">
      <c r="A29" s="522">
        <v>312</v>
      </c>
      <c r="B29" s="515" t="s">
        <v>24</v>
      </c>
      <c r="C29" s="523">
        <f>'E4-Plan rash. 22-izdat- izvor.'!C130</f>
        <v>15000</v>
      </c>
      <c r="D29" s="523">
        <f>'E4-Plan rash. 22-izdat- izvor.'!D130</f>
        <v>0</v>
      </c>
      <c r="E29" s="523">
        <f>'E4-Plan rash. 22-izdat- izvor.'!E130</f>
        <v>0</v>
      </c>
      <c r="F29" s="523">
        <f>'E4-Plan rash. 22-izdat- izvor.'!F130</f>
        <v>0</v>
      </c>
      <c r="G29" s="523">
        <f>'E4-Plan rash. 22-izdat- izvor.'!G130</f>
        <v>0</v>
      </c>
      <c r="H29" s="523">
        <f>'E4-Plan rash. 22-izdat- izvor.'!H130</f>
        <v>0</v>
      </c>
      <c r="I29" s="523">
        <f>'E4-Plan rash. 22-izdat- izvor.'!I130</f>
        <v>3000</v>
      </c>
      <c r="J29" s="523">
        <f>'E4-Plan rash. 22-izdat- izvor.'!J130</f>
        <v>0</v>
      </c>
      <c r="K29" s="523">
        <f>'E4-Plan rash. 22-izdat- izvor.'!K130</f>
        <v>0</v>
      </c>
      <c r="L29" s="523">
        <f>'E4-Plan rash. 22-izdat- izvor.'!L130</f>
        <v>0</v>
      </c>
      <c r="M29" s="523">
        <f>'E4-Plan rash. 22-izdat- izvor.'!M130</f>
        <v>12000</v>
      </c>
      <c r="N29" s="523">
        <f>'E4-Plan rash. 22-izdat- izvor.'!N130</f>
        <v>0</v>
      </c>
      <c r="O29" s="523">
        <f>'E4-Plan rash. 22-izdat- izvor.'!O130</f>
        <v>0</v>
      </c>
      <c r="P29" s="523">
        <f>'E4-Plan rash. 22-izdat- izvor.'!P130</f>
        <v>0</v>
      </c>
      <c r="Q29" s="523">
        <f>'E4-Plan rash. 22-izdat- izvor.'!Q130</f>
        <v>0</v>
      </c>
      <c r="R29" s="175">
        <v>15000</v>
      </c>
      <c r="S29" s="175">
        <f t="shared" si="21"/>
        <v>0</v>
      </c>
      <c r="T29" s="172">
        <f t="shared" ref="T29" si="22">C29*100/R29</f>
        <v>100</v>
      </c>
    </row>
    <row r="30" spans="1:20" s="164" customFormat="1" ht="13.2" x14ac:dyDescent="0.25">
      <c r="A30" s="522">
        <v>313</v>
      </c>
      <c r="B30" s="515" t="s">
        <v>216</v>
      </c>
      <c r="C30" s="523">
        <f>'E4-Plan rash. 22-izdat- izvor.'!C134</f>
        <v>57810</v>
      </c>
      <c r="D30" s="523">
        <f>'E4-Plan rash. 22-izdat- izvor.'!D134</f>
        <v>0</v>
      </c>
      <c r="E30" s="523">
        <f>'E4-Plan rash. 22-izdat- izvor.'!E134</f>
        <v>0</v>
      </c>
      <c r="F30" s="523">
        <f>'E4-Plan rash. 22-izdat- izvor.'!F134</f>
        <v>0</v>
      </c>
      <c r="G30" s="523">
        <f>'E4-Plan rash. 22-izdat- izvor.'!G134</f>
        <v>0</v>
      </c>
      <c r="H30" s="523">
        <f>'E4-Plan rash. 22-izdat- izvor.'!H134</f>
        <v>0</v>
      </c>
      <c r="I30" s="523">
        <f>'E4-Plan rash. 22-izdat- izvor.'!I134</f>
        <v>3200</v>
      </c>
      <c r="J30" s="523">
        <f>'E4-Plan rash. 22-izdat- izvor.'!J134</f>
        <v>0</v>
      </c>
      <c r="K30" s="523">
        <f>'E4-Plan rash. 22-izdat- izvor.'!K134</f>
        <v>0</v>
      </c>
      <c r="L30" s="523">
        <f>'E4-Plan rash. 22-izdat- izvor.'!L134</f>
        <v>0</v>
      </c>
      <c r="M30" s="523">
        <f>'E4-Plan rash. 22-izdat- izvor.'!M134</f>
        <v>54610</v>
      </c>
      <c r="N30" s="523">
        <f>'E4-Plan rash. 22-izdat- izvor.'!N134</f>
        <v>0</v>
      </c>
      <c r="O30" s="523">
        <f>'E4-Plan rash. 22-izdat- izvor.'!O134</f>
        <v>0</v>
      </c>
      <c r="P30" s="523">
        <f>'E4-Plan rash. 22-izdat- izvor.'!P134</f>
        <v>0</v>
      </c>
      <c r="Q30" s="523">
        <f>'E4-Plan rash. 22-izdat- izvor.'!Q134</f>
        <v>0</v>
      </c>
      <c r="R30" s="175">
        <v>59780</v>
      </c>
      <c r="S30" s="175">
        <f t="shared" si="21"/>
        <v>-1970</v>
      </c>
      <c r="T30" s="172">
        <f t="shared" si="1"/>
        <v>96.704583472733361</v>
      </c>
    </row>
    <row r="31" spans="1:20" s="164" customFormat="1" ht="13.2" x14ac:dyDescent="0.25">
      <c r="A31" s="522">
        <v>321</v>
      </c>
      <c r="B31" s="524" t="s">
        <v>222</v>
      </c>
      <c r="C31" s="523">
        <f>'E4-Plan rash. 22-izdat- izvor.'!C139</f>
        <v>77900</v>
      </c>
      <c r="D31" s="523">
        <f>'E4-Plan rash. 22-izdat- izvor.'!D139</f>
        <v>0</v>
      </c>
      <c r="E31" s="523">
        <f>'E4-Plan rash. 22-izdat- izvor.'!E139</f>
        <v>0</v>
      </c>
      <c r="F31" s="523">
        <f>'E4-Plan rash. 22-izdat- izvor.'!F139</f>
        <v>0</v>
      </c>
      <c r="G31" s="523">
        <f>'E4-Plan rash. 22-izdat- izvor.'!G139</f>
        <v>0</v>
      </c>
      <c r="H31" s="523">
        <f>'E4-Plan rash. 22-izdat- izvor.'!H139</f>
        <v>0</v>
      </c>
      <c r="I31" s="523">
        <f>'E4-Plan rash. 22-izdat- izvor.'!I139</f>
        <v>13000</v>
      </c>
      <c r="J31" s="523">
        <f>'E4-Plan rash. 22-izdat- izvor.'!J139</f>
        <v>0</v>
      </c>
      <c r="K31" s="523">
        <f>'E4-Plan rash. 22-izdat- izvor.'!K139</f>
        <v>0</v>
      </c>
      <c r="L31" s="523">
        <f>'E4-Plan rash. 22-izdat- izvor.'!L139</f>
        <v>0</v>
      </c>
      <c r="M31" s="523">
        <f>'E4-Plan rash. 22-izdat- izvor.'!M139</f>
        <v>64900</v>
      </c>
      <c r="N31" s="523">
        <f>'E4-Plan rash. 22-izdat- izvor.'!N139</f>
        <v>0</v>
      </c>
      <c r="O31" s="523">
        <f>'E4-Plan rash. 22-izdat- izvor.'!O139</f>
        <v>0</v>
      </c>
      <c r="P31" s="523">
        <f>'E4-Plan rash. 22-izdat- izvor.'!P139</f>
        <v>0</v>
      </c>
      <c r="Q31" s="523">
        <f>'E4-Plan rash. 22-izdat- izvor.'!Q139</f>
        <v>0</v>
      </c>
      <c r="R31" s="175">
        <v>94900</v>
      </c>
      <c r="S31" s="175">
        <f t="shared" si="21"/>
        <v>-17000</v>
      </c>
      <c r="T31" s="172">
        <f t="shared" ref="T31:T37" si="23">C31*100/R31</f>
        <v>82.086406743940984</v>
      </c>
    </row>
    <row r="32" spans="1:20" s="164" customFormat="1" ht="13.2" x14ac:dyDescent="0.25">
      <c r="A32" s="522">
        <v>322</v>
      </c>
      <c r="B32" s="515" t="s">
        <v>229</v>
      </c>
      <c r="C32" s="523">
        <f>'E4-Plan rash. 22-izdat- izvor.'!C143</f>
        <v>10000</v>
      </c>
      <c r="D32" s="523">
        <f>'E4-Plan rash. 22-izdat- izvor.'!D143</f>
        <v>0</v>
      </c>
      <c r="E32" s="523">
        <f>'E4-Plan rash. 22-izdat- izvor.'!E143</f>
        <v>0</v>
      </c>
      <c r="F32" s="523">
        <f>'E4-Plan rash. 22-izdat- izvor.'!F143</f>
        <v>0</v>
      </c>
      <c r="G32" s="523">
        <f>'E4-Plan rash. 22-izdat- izvor.'!G143</f>
        <v>0</v>
      </c>
      <c r="H32" s="523">
        <f>'E4-Plan rash. 22-izdat- izvor.'!H143</f>
        <v>0</v>
      </c>
      <c r="I32" s="523">
        <f>'E4-Plan rash. 22-izdat- izvor.'!I143</f>
        <v>0</v>
      </c>
      <c r="J32" s="523">
        <f>'E4-Plan rash. 22-izdat- izvor.'!J143</f>
        <v>0</v>
      </c>
      <c r="K32" s="523">
        <f>'E4-Plan rash. 22-izdat- izvor.'!K143</f>
        <v>0</v>
      </c>
      <c r="L32" s="523">
        <f>'E4-Plan rash. 22-izdat- izvor.'!L143</f>
        <v>0</v>
      </c>
      <c r="M32" s="523">
        <f>'E4-Plan rash. 22-izdat- izvor.'!M143</f>
        <v>10000</v>
      </c>
      <c r="N32" s="523">
        <f>'E4-Plan rash. 22-izdat- izvor.'!N143</f>
        <v>0</v>
      </c>
      <c r="O32" s="523">
        <f>'E4-Plan rash. 22-izdat- izvor.'!O143</f>
        <v>0</v>
      </c>
      <c r="P32" s="523">
        <f>'E4-Plan rash. 22-izdat- izvor.'!P143</f>
        <v>0</v>
      </c>
      <c r="Q32" s="523">
        <f>'E4-Plan rash. 22-izdat- izvor.'!Q143</f>
        <v>0</v>
      </c>
      <c r="R32" s="175">
        <v>10000</v>
      </c>
      <c r="S32" s="175">
        <f t="shared" si="21"/>
        <v>0</v>
      </c>
      <c r="T32" s="172">
        <f t="shared" si="23"/>
        <v>100</v>
      </c>
    </row>
    <row r="33" spans="1:20" s="164" customFormat="1" ht="13.2" x14ac:dyDescent="0.25">
      <c r="A33" s="522">
        <v>323</v>
      </c>
      <c r="B33" s="515" t="s">
        <v>237</v>
      </c>
      <c r="C33" s="523">
        <f>'E4-Plan rash. 22-izdat- izvor.'!C147</f>
        <v>76600</v>
      </c>
      <c r="D33" s="523">
        <f>'E4-Plan rash. 22-izdat- izvor.'!D147</f>
        <v>0</v>
      </c>
      <c r="E33" s="523">
        <f>'E4-Plan rash. 22-izdat- izvor.'!E147</f>
        <v>0</v>
      </c>
      <c r="F33" s="523">
        <f>'E4-Plan rash. 22-izdat- izvor.'!F147</f>
        <v>0</v>
      </c>
      <c r="G33" s="523">
        <f>'E4-Plan rash. 22-izdat- izvor.'!G147</f>
        <v>0</v>
      </c>
      <c r="H33" s="523">
        <f>'E4-Plan rash. 22-izdat- izvor.'!H147</f>
        <v>0</v>
      </c>
      <c r="I33" s="523">
        <f>'E4-Plan rash. 22-izdat- izvor.'!I147</f>
        <v>10000</v>
      </c>
      <c r="J33" s="523">
        <f>'E4-Plan rash. 22-izdat- izvor.'!J147</f>
        <v>0</v>
      </c>
      <c r="K33" s="523">
        <f>'E4-Plan rash. 22-izdat- izvor.'!K147</f>
        <v>0</v>
      </c>
      <c r="L33" s="523">
        <f>'E4-Plan rash. 22-izdat- izvor.'!L147</f>
        <v>0</v>
      </c>
      <c r="M33" s="523">
        <f>'E4-Plan rash. 22-izdat- izvor.'!M147</f>
        <v>66600</v>
      </c>
      <c r="N33" s="523">
        <f>'E4-Plan rash. 22-izdat- izvor.'!N147</f>
        <v>0</v>
      </c>
      <c r="O33" s="523">
        <f>'E4-Plan rash. 22-izdat- izvor.'!O147</f>
        <v>0</v>
      </c>
      <c r="P33" s="523">
        <f>'E4-Plan rash. 22-izdat- izvor.'!P147</f>
        <v>0</v>
      </c>
      <c r="Q33" s="523">
        <f>'E4-Plan rash. 22-izdat- izvor.'!Q147</f>
        <v>0</v>
      </c>
      <c r="R33" s="175">
        <v>71600</v>
      </c>
      <c r="S33" s="175">
        <f t="shared" ref="S33" si="24">C33-R33</f>
        <v>5000</v>
      </c>
      <c r="T33" s="172">
        <f t="shared" si="23"/>
        <v>106.98324022346368</v>
      </c>
    </row>
    <row r="34" spans="1:20" s="164" customFormat="1" ht="36" x14ac:dyDescent="0.25">
      <c r="A34" s="520" t="s">
        <v>21</v>
      </c>
      <c r="B34" s="470" t="s">
        <v>466</v>
      </c>
      <c r="C34" s="521">
        <f t="shared" ref="C34:S34" si="25">SUM(C35:C37)</f>
        <v>0</v>
      </c>
      <c r="D34" s="521">
        <f t="shared" si="25"/>
        <v>0</v>
      </c>
      <c r="E34" s="521">
        <f t="shared" si="25"/>
        <v>0</v>
      </c>
      <c r="F34" s="521">
        <f t="shared" si="25"/>
        <v>0</v>
      </c>
      <c r="G34" s="521">
        <f t="shared" si="25"/>
        <v>0</v>
      </c>
      <c r="H34" s="521">
        <f t="shared" si="25"/>
        <v>0</v>
      </c>
      <c r="I34" s="521">
        <f t="shared" si="25"/>
        <v>0</v>
      </c>
      <c r="J34" s="521">
        <f t="shared" si="25"/>
        <v>0</v>
      </c>
      <c r="K34" s="521">
        <f t="shared" si="25"/>
        <v>0</v>
      </c>
      <c r="L34" s="521">
        <f t="shared" si="25"/>
        <v>0</v>
      </c>
      <c r="M34" s="521">
        <f t="shared" si="25"/>
        <v>0</v>
      </c>
      <c r="N34" s="521">
        <f t="shared" si="25"/>
        <v>0</v>
      </c>
      <c r="O34" s="521">
        <f t="shared" si="25"/>
        <v>0</v>
      </c>
      <c r="P34" s="521">
        <f t="shared" si="25"/>
        <v>0</v>
      </c>
      <c r="Q34" s="521">
        <f t="shared" si="25"/>
        <v>0</v>
      </c>
      <c r="R34" s="173">
        <f t="shared" si="25"/>
        <v>1250000</v>
      </c>
      <c r="S34" s="173">
        <f t="shared" si="25"/>
        <v>-1250000</v>
      </c>
      <c r="T34" s="172">
        <f t="shared" si="23"/>
        <v>0</v>
      </c>
    </row>
    <row r="35" spans="1:20" s="164" customFormat="1" ht="13.2" x14ac:dyDescent="0.25">
      <c r="A35" s="522">
        <v>311</v>
      </c>
      <c r="B35" s="515" t="s">
        <v>209</v>
      </c>
      <c r="C35" s="523">
        <f>'E4-Plan rash. 22-izdat- izvor.'!C150</f>
        <v>0</v>
      </c>
      <c r="D35" s="523">
        <f>'E4-Plan rash. 22-izdat- izvor.'!D150</f>
        <v>0</v>
      </c>
      <c r="E35" s="523">
        <f>'E4-Plan rash. 22-izdat- izvor.'!E150</f>
        <v>0</v>
      </c>
      <c r="F35" s="523">
        <f>'E4-Plan rash. 22-izdat- izvor.'!F150</f>
        <v>0</v>
      </c>
      <c r="G35" s="523">
        <f>'E4-Plan rash. 22-izdat- izvor.'!G150</f>
        <v>0</v>
      </c>
      <c r="H35" s="523">
        <f>'E4-Plan rash. 22-izdat- izvor.'!H150</f>
        <v>0</v>
      </c>
      <c r="I35" s="523">
        <f>'E4-Plan rash. 22-izdat- izvor.'!I150</f>
        <v>0</v>
      </c>
      <c r="J35" s="523">
        <f>'E4-Plan rash. 22-izdat- izvor.'!J150</f>
        <v>0</v>
      </c>
      <c r="K35" s="523">
        <f>'E4-Plan rash. 22-izdat- izvor.'!K150</f>
        <v>0</v>
      </c>
      <c r="L35" s="523">
        <f>'E4-Plan rash. 22-izdat- izvor.'!L150</f>
        <v>0</v>
      </c>
      <c r="M35" s="523">
        <f>'E4-Plan rash. 22-izdat- izvor.'!M150</f>
        <v>0</v>
      </c>
      <c r="N35" s="523">
        <f>'E4-Plan rash. 22-izdat- izvor.'!N150</f>
        <v>0</v>
      </c>
      <c r="O35" s="523">
        <f>'E4-Plan rash. 22-izdat- izvor.'!O150</f>
        <v>0</v>
      </c>
      <c r="P35" s="523">
        <f>'E4-Plan rash. 22-izdat- izvor.'!P150</f>
        <v>0</v>
      </c>
      <c r="Q35" s="523">
        <f>'E4-Plan rash. 22-izdat- izvor.'!Q150</f>
        <v>0</v>
      </c>
      <c r="R35" s="175">
        <v>1110000</v>
      </c>
      <c r="S35" s="175">
        <f t="shared" ref="S35:S37" si="26">C35-R35</f>
        <v>-1110000</v>
      </c>
      <c r="T35" s="172">
        <f t="shared" si="23"/>
        <v>0</v>
      </c>
    </row>
    <row r="36" spans="1:20" s="164" customFormat="1" ht="13.2" x14ac:dyDescent="0.25">
      <c r="A36" s="522">
        <v>312</v>
      </c>
      <c r="B36" s="515" t="s">
        <v>24</v>
      </c>
      <c r="C36" s="523">
        <f>'E4-Plan rash. 22-izdat- izvor.'!C152</f>
        <v>0</v>
      </c>
      <c r="D36" s="523">
        <f>'E4-Plan rash. 22-izdat- izvor.'!D152</f>
        <v>0</v>
      </c>
      <c r="E36" s="523">
        <f>'E4-Plan rash. 22-izdat- izvor.'!E152</f>
        <v>0</v>
      </c>
      <c r="F36" s="523">
        <f>'E4-Plan rash. 22-izdat- izvor.'!F152</f>
        <v>0</v>
      </c>
      <c r="G36" s="523">
        <f>'E4-Plan rash. 22-izdat- izvor.'!G152</f>
        <v>0</v>
      </c>
      <c r="H36" s="523">
        <f>'E4-Plan rash. 22-izdat- izvor.'!H152</f>
        <v>0</v>
      </c>
      <c r="I36" s="523">
        <f>'E4-Plan rash. 22-izdat- izvor.'!I152</f>
        <v>0</v>
      </c>
      <c r="J36" s="523">
        <f>'E4-Plan rash. 22-izdat- izvor.'!J152</f>
        <v>0</v>
      </c>
      <c r="K36" s="523">
        <f>'E4-Plan rash. 22-izdat- izvor.'!K152</f>
        <v>0</v>
      </c>
      <c r="L36" s="523">
        <f>'E4-Plan rash. 22-izdat- izvor.'!L152</f>
        <v>0</v>
      </c>
      <c r="M36" s="523">
        <f>'E4-Plan rash. 22-izdat- izvor.'!M152</f>
        <v>0</v>
      </c>
      <c r="N36" s="523">
        <f>'E4-Plan rash. 22-izdat- izvor.'!N152</f>
        <v>0</v>
      </c>
      <c r="O36" s="523">
        <f>'E4-Plan rash. 22-izdat- izvor.'!O152</f>
        <v>0</v>
      </c>
      <c r="P36" s="523">
        <f>'E4-Plan rash. 22-izdat- izvor.'!P152</f>
        <v>0</v>
      </c>
      <c r="Q36" s="523">
        <f>'E4-Plan rash. 22-izdat- izvor.'!Q152</f>
        <v>0</v>
      </c>
      <c r="R36" s="175">
        <v>0</v>
      </c>
      <c r="S36" s="175">
        <f t="shared" si="26"/>
        <v>0</v>
      </c>
      <c r="T36" s="172" t="e">
        <f t="shared" si="23"/>
        <v>#DIV/0!</v>
      </c>
    </row>
    <row r="37" spans="1:20" s="164" customFormat="1" ht="13.2" x14ac:dyDescent="0.25">
      <c r="A37" s="522">
        <v>313</v>
      </c>
      <c r="B37" s="515" t="s">
        <v>216</v>
      </c>
      <c r="C37" s="523">
        <f>'E4-Plan rash. 22-izdat- izvor.'!C155</f>
        <v>0</v>
      </c>
      <c r="D37" s="523">
        <f>'E4-Plan rash. 22-izdat- izvor.'!D155</f>
        <v>0</v>
      </c>
      <c r="E37" s="523">
        <f>'E4-Plan rash. 22-izdat- izvor.'!E155</f>
        <v>0</v>
      </c>
      <c r="F37" s="523">
        <f>'E4-Plan rash. 22-izdat- izvor.'!F155</f>
        <v>0</v>
      </c>
      <c r="G37" s="523">
        <f>'E4-Plan rash. 22-izdat- izvor.'!G155</f>
        <v>0</v>
      </c>
      <c r="H37" s="523">
        <f>'E4-Plan rash. 22-izdat- izvor.'!H155</f>
        <v>0</v>
      </c>
      <c r="I37" s="523">
        <f>'E4-Plan rash. 22-izdat- izvor.'!I155</f>
        <v>0</v>
      </c>
      <c r="J37" s="523">
        <f>'E4-Plan rash. 22-izdat- izvor.'!J155</f>
        <v>0</v>
      </c>
      <c r="K37" s="523">
        <f>'E4-Plan rash. 22-izdat- izvor.'!K155</f>
        <v>0</v>
      </c>
      <c r="L37" s="523">
        <f>'E4-Plan rash. 22-izdat- izvor.'!L155</f>
        <v>0</v>
      </c>
      <c r="M37" s="523">
        <f>'E4-Plan rash. 22-izdat- izvor.'!M155</f>
        <v>0</v>
      </c>
      <c r="N37" s="523">
        <f>'E4-Plan rash. 22-izdat- izvor.'!N155</f>
        <v>0</v>
      </c>
      <c r="O37" s="523">
        <f>'E4-Plan rash. 22-izdat- izvor.'!O155</f>
        <v>0</v>
      </c>
      <c r="P37" s="523">
        <f>'E4-Plan rash. 22-izdat- izvor.'!P155</f>
        <v>0</v>
      </c>
      <c r="Q37" s="523">
        <f>'E4-Plan rash. 22-izdat- izvor.'!Q155</f>
        <v>0</v>
      </c>
      <c r="R37" s="175">
        <v>140000</v>
      </c>
      <c r="S37" s="175">
        <f t="shared" si="26"/>
        <v>-140000</v>
      </c>
      <c r="T37" s="172">
        <f t="shared" si="23"/>
        <v>0</v>
      </c>
    </row>
    <row r="38" spans="1:20" s="164" customFormat="1" ht="13.2" x14ac:dyDescent="0.25">
      <c r="A38" s="522"/>
      <c r="B38" s="515"/>
      <c r="C38" s="523"/>
      <c r="D38" s="523"/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175"/>
      <c r="S38" s="175"/>
      <c r="T38" s="172"/>
    </row>
    <row r="39" spans="1:20" s="164" customFormat="1" ht="13.2" x14ac:dyDescent="0.25">
      <c r="A39" s="520" t="s">
        <v>21</v>
      </c>
      <c r="B39" s="470" t="s">
        <v>68</v>
      </c>
      <c r="C39" s="521">
        <f>SUM(C40:C46)</f>
        <v>1008543</v>
      </c>
      <c r="D39" s="521">
        <f t="shared" ref="D39" si="27">SUM(D40:D46)</f>
        <v>100000</v>
      </c>
      <c r="E39" s="521"/>
      <c r="F39" s="521">
        <f t="shared" ref="F39:Q39" si="28">SUM(F40:F46)</f>
        <v>0</v>
      </c>
      <c r="G39" s="521">
        <f t="shared" si="28"/>
        <v>300000</v>
      </c>
      <c r="H39" s="521">
        <f t="shared" si="28"/>
        <v>0</v>
      </c>
      <c r="I39" s="521">
        <f t="shared" si="28"/>
        <v>191000</v>
      </c>
      <c r="J39" s="521">
        <f t="shared" si="28"/>
        <v>0</v>
      </c>
      <c r="K39" s="521">
        <f t="shared" si="28"/>
        <v>257543</v>
      </c>
      <c r="L39" s="521">
        <f t="shared" si="28"/>
        <v>160000</v>
      </c>
      <c r="M39" s="521">
        <f t="shared" si="28"/>
        <v>0</v>
      </c>
      <c r="N39" s="521">
        <f t="shared" si="28"/>
        <v>0</v>
      </c>
      <c r="O39" s="521">
        <f t="shared" si="28"/>
        <v>0</v>
      </c>
      <c r="P39" s="521">
        <f t="shared" si="28"/>
        <v>0</v>
      </c>
      <c r="Q39" s="521">
        <f t="shared" si="28"/>
        <v>0</v>
      </c>
      <c r="R39" s="173">
        <f>SUM(R40:R46)</f>
        <v>994982</v>
      </c>
      <c r="S39" s="173">
        <f>SUM(S40:S46)</f>
        <v>71600</v>
      </c>
      <c r="T39" s="172">
        <f t="shared" ref="T39" si="29">C39*100/R39</f>
        <v>101.36293922905138</v>
      </c>
    </row>
    <row r="40" spans="1:20" s="164" customFormat="1" ht="13.2" x14ac:dyDescent="0.25">
      <c r="A40" s="522">
        <v>311</v>
      </c>
      <c r="B40" s="515" t="s">
        <v>209</v>
      </c>
      <c r="C40" s="523">
        <f>'E4-Plan rash. 22-izdat- izvor.'!C160</f>
        <v>715200</v>
      </c>
      <c r="D40" s="523">
        <f>'E4-Plan rash. 22-izdat- izvor.'!D160</f>
        <v>55000</v>
      </c>
      <c r="E40" s="523">
        <f>'E4-Plan rash. 22-izdat- izvor.'!E160</f>
        <v>0</v>
      </c>
      <c r="F40" s="523">
        <f>'E4-Plan rash. 22-izdat- izvor.'!F160</f>
        <v>0</v>
      </c>
      <c r="G40" s="523">
        <f>'E4-Plan rash. 22-izdat- izvor.'!G160</f>
        <v>300000</v>
      </c>
      <c r="H40" s="523">
        <f>'E4-Plan rash. 22-izdat- izvor.'!H160</f>
        <v>0</v>
      </c>
      <c r="I40" s="523">
        <f>'E4-Plan rash. 22-izdat- izvor.'!I160</f>
        <v>53000</v>
      </c>
      <c r="J40" s="523">
        <f>'E4-Plan rash. 22-izdat- izvor.'!J160</f>
        <v>0</v>
      </c>
      <c r="K40" s="523">
        <f>'E4-Plan rash. 22-izdat- izvor.'!K160</f>
        <v>225200</v>
      </c>
      <c r="L40" s="523">
        <f>'E4-Plan rash. 22-izdat- izvor.'!L160</f>
        <v>82000</v>
      </c>
      <c r="M40" s="523">
        <f>'E4-Plan rash. 22-izdat- izvor.'!M160</f>
        <v>0</v>
      </c>
      <c r="N40" s="523">
        <f>'E4-Plan rash. 22-izdat- izvor.'!N160</f>
        <v>0</v>
      </c>
      <c r="O40" s="523">
        <f>'E4-Plan rash. 22-izdat- izvor.'!O160</f>
        <v>0</v>
      </c>
      <c r="P40" s="523">
        <f>'E4-Plan rash. 22-izdat- izvor.'!P160</f>
        <v>0</v>
      </c>
      <c r="Q40" s="523">
        <f>'E4-Plan rash. 22-izdat- izvor.'!Q160</f>
        <v>0</v>
      </c>
      <c r="R40" s="581">
        <v>718239</v>
      </c>
      <c r="S40" s="523">
        <f>'E4-Plan rash. 22-izdat- izvor.'!S158</f>
        <v>55000</v>
      </c>
      <c r="T40" s="523">
        <f>'E4-Plan rash. 22-izdat- izvor.'!T158</f>
        <v>0</v>
      </c>
    </row>
    <row r="41" spans="1:20" s="164" customFormat="1" ht="13.2" x14ac:dyDescent="0.25">
      <c r="A41" s="522">
        <v>312</v>
      </c>
      <c r="B41" s="515" t="s">
        <v>24</v>
      </c>
      <c r="C41" s="523">
        <f>'E4-Plan rash. 22-izdat- izvor.'!C162</f>
        <v>0</v>
      </c>
      <c r="D41" s="523">
        <f>'E4-Plan rash. 22-izdat- izvor.'!D162</f>
        <v>0</v>
      </c>
      <c r="E41" s="523">
        <f>'E4-Plan rash. 22-izdat- izvor.'!E162</f>
        <v>0</v>
      </c>
      <c r="F41" s="523">
        <f>'E4-Plan rash. 22-izdat- izvor.'!F162</f>
        <v>0</v>
      </c>
      <c r="G41" s="523">
        <f>'E4-Plan rash. 22-izdat- izvor.'!G162</f>
        <v>0</v>
      </c>
      <c r="H41" s="523">
        <f>'E4-Plan rash. 22-izdat- izvor.'!H162</f>
        <v>0</v>
      </c>
      <c r="I41" s="523">
        <f>'E4-Plan rash. 22-izdat- izvor.'!I162</f>
        <v>0</v>
      </c>
      <c r="J41" s="523">
        <f>'E4-Plan rash. 22-izdat- izvor.'!J162</f>
        <v>0</v>
      </c>
      <c r="K41" s="523">
        <f>'E4-Plan rash. 22-izdat- izvor.'!K162</f>
        <v>0</v>
      </c>
      <c r="L41" s="523">
        <f>'E4-Plan rash. 22-izdat- izvor.'!L162</f>
        <v>0</v>
      </c>
      <c r="M41" s="523">
        <f>'E4-Plan rash. 22-izdat- izvor.'!M162</f>
        <v>0</v>
      </c>
      <c r="N41" s="523">
        <f>'E4-Plan rash. 22-izdat- izvor.'!N162</f>
        <v>0</v>
      </c>
      <c r="O41" s="523">
        <f>'E4-Plan rash. 22-izdat- izvor.'!O162</f>
        <v>0</v>
      </c>
      <c r="P41" s="523">
        <f>'E4-Plan rash. 22-izdat- izvor.'!P162</f>
        <v>0</v>
      </c>
      <c r="Q41" s="523">
        <f>'E4-Plan rash. 22-izdat- izvor.'!Q162</f>
        <v>0</v>
      </c>
      <c r="R41" s="582">
        <v>0</v>
      </c>
      <c r="S41" s="175">
        <f t="shared" ref="S41:S46" si="30">C41-R41</f>
        <v>0</v>
      </c>
      <c r="T41" s="172"/>
    </row>
    <row r="42" spans="1:20" s="164" customFormat="1" ht="13.2" x14ac:dyDescent="0.25">
      <c r="A42" s="522">
        <v>313</v>
      </c>
      <c r="B42" s="515" t="s">
        <v>216</v>
      </c>
      <c r="C42" s="523">
        <f>'E4-Plan rash. 22-izdat- izvor.'!C165</f>
        <v>76800</v>
      </c>
      <c r="D42" s="523">
        <f>'E4-Plan rash. 22-izdat- izvor.'!D165</f>
        <v>15000</v>
      </c>
      <c r="E42" s="523">
        <f>'E4-Plan rash. 22-izdat- izvor.'!E165</f>
        <v>0</v>
      </c>
      <c r="F42" s="523">
        <f>'E4-Plan rash. 22-izdat- izvor.'!F165</f>
        <v>0</v>
      </c>
      <c r="G42" s="523">
        <f>'E4-Plan rash. 22-izdat- izvor.'!G165</f>
        <v>0</v>
      </c>
      <c r="H42" s="523">
        <f>'E4-Plan rash. 22-izdat- izvor.'!H165</f>
        <v>0</v>
      </c>
      <c r="I42" s="523">
        <f>'E4-Plan rash. 22-izdat- izvor.'!I165</f>
        <v>37000</v>
      </c>
      <c r="J42" s="523">
        <f>'E4-Plan rash. 22-izdat- izvor.'!J165</f>
        <v>0</v>
      </c>
      <c r="K42" s="523">
        <f>'E4-Plan rash. 22-izdat- izvor.'!K165</f>
        <v>16800</v>
      </c>
      <c r="L42" s="523">
        <f>'E4-Plan rash. 22-izdat- izvor.'!L165</f>
        <v>8000</v>
      </c>
      <c r="M42" s="523">
        <f>'E4-Plan rash. 22-izdat- izvor.'!M165</f>
        <v>0</v>
      </c>
      <c r="N42" s="523">
        <f>'E4-Plan rash. 22-izdat- izvor.'!N165</f>
        <v>0</v>
      </c>
      <c r="O42" s="523">
        <f>'E4-Plan rash. 22-izdat- izvor.'!O165</f>
        <v>0</v>
      </c>
      <c r="P42" s="523">
        <f>'E4-Plan rash. 22-izdat- izvor.'!P165</f>
        <v>0</v>
      </c>
      <c r="Q42" s="523">
        <f>'E4-Plan rash. 22-izdat- izvor.'!Q165</f>
        <v>0</v>
      </c>
      <c r="R42" s="582">
        <v>73543</v>
      </c>
      <c r="S42" s="175">
        <f t="shared" si="30"/>
        <v>3257</v>
      </c>
      <c r="T42" s="172">
        <f t="shared" ref="T42:T46" si="31">C42*100/R42</f>
        <v>104.42870157594876</v>
      </c>
    </row>
    <row r="43" spans="1:20" s="164" customFormat="1" ht="13.2" x14ac:dyDescent="0.25">
      <c r="A43" s="522">
        <v>321</v>
      </c>
      <c r="B43" s="524" t="s">
        <v>222</v>
      </c>
      <c r="C43" s="523">
        <f>'E4-Plan rash. 22-izdat- izvor.'!C167</f>
        <v>6000</v>
      </c>
      <c r="D43" s="523">
        <f>'E4-Plan rash. 22-izdat- izvor.'!D167</f>
        <v>0</v>
      </c>
      <c r="E43" s="523">
        <f>'E4-Plan rash. 22-izdat- izvor.'!E167</f>
        <v>0</v>
      </c>
      <c r="F43" s="523">
        <f>'E4-Plan rash. 22-izdat- izvor.'!F167</f>
        <v>0</v>
      </c>
      <c r="G43" s="523">
        <f>'E4-Plan rash. 22-izdat- izvor.'!G167</f>
        <v>0</v>
      </c>
      <c r="H43" s="523">
        <f>'E4-Plan rash. 22-izdat- izvor.'!H167</f>
        <v>0</v>
      </c>
      <c r="I43" s="523">
        <f>'E4-Plan rash. 22-izdat- izvor.'!I167</f>
        <v>6000</v>
      </c>
      <c r="J43" s="523">
        <f>'E4-Plan rash. 22-izdat- izvor.'!J167</f>
        <v>0</v>
      </c>
      <c r="K43" s="523">
        <f>'E4-Plan rash. 22-izdat- izvor.'!K167</f>
        <v>0</v>
      </c>
      <c r="L43" s="523">
        <f>'E4-Plan rash. 22-izdat- izvor.'!L167</f>
        <v>0</v>
      </c>
      <c r="M43" s="523">
        <f>'E4-Plan rash. 22-izdat- izvor.'!M167</f>
        <v>0</v>
      </c>
      <c r="N43" s="523">
        <f>'E4-Plan rash. 22-izdat- izvor.'!N167</f>
        <v>0</v>
      </c>
      <c r="O43" s="523">
        <f>'E4-Plan rash. 22-izdat- izvor.'!O167</f>
        <v>0</v>
      </c>
      <c r="P43" s="523">
        <f>'E4-Plan rash. 22-izdat- izvor.'!P167</f>
        <v>0</v>
      </c>
      <c r="Q43" s="523">
        <f>'E4-Plan rash. 22-izdat- izvor.'!Q167</f>
        <v>0</v>
      </c>
      <c r="R43" s="582">
        <v>0</v>
      </c>
      <c r="S43" s="175">
        <f t="shared" si="30"/>
        <v>6000</v>
      </c>
      <c r="T43" s="172" t="e">
        <f t="shared" si="31"/>
        <v>#DIV/0!</v>
      </c>
    </row>
    <row r="44" spans="1:20" s="164" customFormat="1" ht="13.2" x14ac:dyDescent="0.25">
      <c r="A44" s="522">
        <v>322</v>
      </c>
      <c r="B44" s="515" t="s">
        <v>229</v>
      </c>
      <c r="C44" s="523">
        <f>'E4-Plan rash. 22-izdat- izvor.'!C171</f>
        <v>210543</v>
      </c>
      <c r="D44" s="523">
        <f>'E4-Plan rash. 22-izdat- izvor.'!D171</f>
        <v>30000</v>
      </c>
      <c r="E44" s="523">
        <f>'E4-Plan rash. 22-izdat- izvor.'!E171</f>
        <v>0</v>
      </c>
      <c r="F44" s="523">
        <f>'E4-Plan rash. 22-izdat- izvor.'!F171</f>
        <v>0</v>
      </c>
      <c r="G44" s="523">
        <f>'E4-Plan rash. 22-izdat- izvor.'!G171</f>
        <v>0</v>
      </c>
      <c r="H44" s="523">
        <f>'E4-Plan rash. 22-izdat- izvor.'!H171</f>
        <v>0</v>
      </c>
      <c r="I44" s="523">
        <f>'E4-Plan rash. 22-izdat- izvor.'!I171</f>
        <v>95000</v>
      </c>
      <c r="J44" s="523">
        <f>'E4-Plan rash. 22-izdat- izvor.'!J171</f>
        <v>0</v>
      </c>
      <c r="K44" s="523">
        <f>'E4-Plan rash. 22-izdat- izvor.'!K171</f>
        <v>15543</v>
      </c>
      <c r="L44" s="523">
        <f>'E4-Plan rash. 22-izdat- izvor.'!L171</f>
        <v>70000</v>
      </c>
      <c r="M44" s="523">
        <f>'E4-Plan rash. 22-izdat- izvor.'!M171</f>
        <v>0</v>
      </c>
      <c r="N44" s="523">
        <f>'E4-Plan rash. 22-izdat- izvor.'!N171</f>
        <v>0</v>
      </c>
      <c r="O44" s="523">
        <f>'E4-Plan rash. 22-izdat- izvor.'!O171</f>
        <v>0</v>
      </c>
      <c r="P44" s="523">
        <f>'E4-Plan rash. 22-izdat- izvor.'!P171</f>
        <v>0</v>
      </c>
      <c r="Q44" s="523">
        <f>'E4-Plan rash. 22-izdat- izvor.'!Q171</f>
        <v>0</v>
      </c>
      <c r="R44" s="582">
        <v>203200</v>
      </c>
      <c r="S44" s="175">
        <f t="shared" si="30"/>
        <v>7343</v>
      </c>
      <c r="T44" s="172">
        <f t="shared" si="31"/>
        <v>103.61368110236221</v>
      </c>
    </row>
    <row r="45" spans="1:20" s="164" customFormat="1" ht="13.2" x14ac:dyDescent="0.25">
      <c r="A45" s="522">
        <v>323</v>
      </c>
      <c r="B45" s="515" t="s">
        <v>237</v>
      </c>
      <c r="C45" s="523">
        <f>'E4-Plan rash. 22-izdat- izvor.'!C174</f>
        <v>0</v>
      </c>
      <c r="D45" s="523">
        <f>'E4-Plan rash. 22-izdat- izvor.'!D174</f>
        <v>0</v>
      </c>
      <c r="E45" s="523">
        <f>'E4-Plan rash. 22-izdat- izvor.'!E174</f>
        <v>0</v>
      </c>
      <c r="F45" s="523">
        <f>'E4-Plan rash. 22-izdat- izvor.'!F174</f>
        <v>0</v>
      </c>
      <c r="G45" s="523">
        <f>'E4-Plan rash. 22-izdat- izvor.'!G174</f>
        <v>0</v>
      </c>
      <c r="H45" s="523">
        <f>'E4-Plan rash. 22-izdat- izvor.'!H174</f>
        <v>0</v>
      </c>
      <c r="I45" s="523">
        <f>'E4-Plan rash. 22-izdat- izvor.'!I174</f>
        <v>0</v>
      </c>
      <c r="J45" s="523">
        <f>'E4-Plan rash. 22-izdat- izvor.'!J174</f>
        <v>0</v>
      </c>
      <c r="K45" s="523">
        <f>'E4-Plan rash. 22-izdat- izvor.'!K174</f>
        <v>0</v>
      </c>
      <c r="L45" s="523">
        <f>'E4-Plan rash. 22-izdat- izvor.'!L174</f>
        <v>0</v>
      </c>
      <c r="M45" s="523">
        <f>'E4-Plan rash. 22-izdat- izvor.'!M174</f>
        <v>0</v>
      </c>
      <c r="N45" s="523">
        <f>'E4-Plan rash. 22-izdat- izvor.'!N174</f>
        <v>0</v>
      </c>
      <c r="O45" s="523">
        <f>'E4-Plan rash. 22-izdat- izvor.'!O174</f>
        <v>0</v>
      </c>
      <c r="P45" s="523">
        <f>'E4-Plan rash. 22-izdat- izvor.'!P174</f>
        <v>0</v>
      </c>
      <c r="Q45" s="523">
        <f>'E4-Plan rash. 22-izdat- izvor.'!Q174</f>
        <v>0</v>
      </c>
      <c r="R45" s="582">
        <v>0</v>
      </c>
      <c r="S45" s="175">
        <f t="shared" si="30"/>
        <v>0</v>
      </c>
      <c r="T45" s="172" t="e">
        <f t="shared" si="31"/>
        <v>#DIV/0!</v>
      </c>
    </row>
    <row r="46" spans="1:20" s="164" customFormat="1" ht="13.2" x14ac:dyDescent="0.25">
      <c r="A46" s="526">
        <v>422</v>
      </c>
      <c r="B46" s="527" t="s">
        <v>392</v>
      </c>
      <c r="C46" s="529"/>
      <c r="D46" s="529"/>
      <c r="E46" s="529"/>
      <c r="F46" s="529"/>
      <c r="G46" s="529"/>
      <c r="H46" s="529"/>
      <c r="I46" s="529"/>
      <c r="J46" s="529"/>
      <c r="K46" s="529"/>
      <c r="L46" s="530"/>
      <c r="M46" s="530"/>
      <c r="N46" s="529"/>
      <c r="O46" s="529"/>
      <c r="P46" s="529"/>
      <c r="Q46" s="529"/>
      <c r="R46" s="580">
        <v>0</v>
      </c>
      <c r="S46" s="176">
        <f t="shared" si="30"/>
        <v>0</v>
      </c>
      <c r="T46" s="176" t="e">
        <f t="shared" si="31"/>
        <v>#DIV/0!</v>
      </c>
    </row>
    <row r="47" spans="1:20" s="164" customFormat="1" ht="13.2" x14ac:dyDescent="0.25">
      <c r="A47" s="522"/>
      <c r="B47" s="515"/>
      <c r="C47" s="523"/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175"/>
      <c r="S47" s="175"/>
      <c r="T47" s="172"/>
    </row>
    <row r="48" spans="1:20" s="168" customFormat="1" ht="36" x14ac:dyDescent="0.25">
      <c r="A48" s="517" t="s">
        <v>19</v>
      </c>
      <c r="B48" s="518" t="s">
        <v>64</v>
      </c>
      <c r="C48" s="519">
        <f t="shared" ref="C48:K48" si="32">C49+C57</f>
        <v>0</v>
      </c>
      <c r="D48" s="519">
        <f t="shared" si="32"/>
        <v>0</v>
      </c>
      <c r="E48" s="519"/>
      <c r="F48" s="519">
        <f t="shared" si="32"/>
        <v>0</v>
      </c>
      <c r="G48" s="519">
        <f t="shared" si="32"/>
        <v>0</v>
      </c>
      <c r="H48" s="519">
        <f t="shared" si="32"/>
        <v>0</v>
      </c>
      <c r="I48" s="519">
        <f t="shared" si="32"/>
        <v>0</v>
      </c>
      <c r="J48" s="519">
        <f t="shared" ref="J48" si="33">J49+J57</f>
        <v>0</v>
      </c>
      <c r="K48" s="519">
        <f t="shared" si="32"/>
        <v>0</v>
      </c>
      <c r="L48" s="519">
        <f t="shared" ref="L48:Q48" si="34">L49+L57</f>
        <v>0</v>
      </c>
      <c r="M48" s="519">
        <f t="shared" ref="M48" si="35">M49+M57</f>
        <v>0</v>
      </c>
      <c r="N48" s="519">
        <f t="shared" si="34"/>
        <v>0</v>
      </c>
      <c r="O48" s="519">
        <f t="shared" si="34"/>
        <v>0</v>
      </c>
      <c r="P48" s="519">
        <f t="shared" si="34"/>
        <v>0</v>
      </c>
      <c r="Q48" s="519">
        <f t="shared" si="34"/>
        <v>0</v>
      </c>
      <c r="R48" s="171">
        <f>R49+R57</f>
        <v>0</v>
      </c>
      <c r="S48" s="171">
        <f>S49+S57</f>
        <v>0</v>
      </c>
      <c r="T48" s="172" t="e">
        <f t="shared" si="1"/>
        <v>#DIV/0!</v>
      </c>
    </row>
    <row r="49" spans="1:20" ht="13.2" x14ac:dyDescent="0.25">
      <c r="A49" s="520" t="s">
        <v>21</v>
      </c>
      <c r="B49" s="470" t="s">
        <v>68</v>
      </c>
      <c r="C49" s="521">
        <f>SUM(C50:C56)</f>
        <v>0</v>
      </c>
      <c r="D49" s="521">
        <f t="shared" ref="D49:K49" si="36">SUM(D50:D56)</f>
        <v>0</v>
      </c>
      <c r="E49" s="521"/>
      <c r="F49" s="521">
        <f t="shared" si="36"/>
        <v>0</v>
      </c>
      <c r="G49" s="521">
        <f t="shared" si="36"/>
        <v>0</v>
      </c>
      <c r="H49" s="521">
        <f t="shared" si="36"/>
        <v>0</v>
      </c>
      <c r="I49" s="521">
        <f t="shared" si="36"/>
        <v>0</v>
      </c>
      <c r="J49" s="521">
        <f t="shared" ref="J49" si="37">SUM(J50:J56)</f>
        <v>0</v>
      </c>
      <c r="K49" s="521">
        <f t="shared" si="36"/>
        <v>0</v>
      </c>
      <c r="L49" s="521">
        <f t="shared" ref="L49:Q49" si="38">SUM(L50:L56)</f>
        <v>0</v>
      </c>
      <c r="M49" s="521">
        <f t="shared" ref="M49" si="39">SUM(M50:M56)</f>
        <v>0</v>
      </c>
      <c r="N49" s="521">
        <f t="shared" si="38"/>
        <v>0</v>
      </c>
      <c r="O49" s="521">
        <f t="shared" si="38"/>
        <v>0</v>
      </c>
      <c r="P49" s="521">
        <f t="shared" si="38"/>
        <v>0</v>
      </c>
      <c r="Q49" s="521">
        <f t="shared" si="38"/>
        <v>0</v>
      </c>
      <c r="R49" s="173">
        <f>SUM(R50:R56)</f>
        <v>0</v>
      </c>
      <c r="S49" s="173">
        <f>SUM(S50:S56)</f>
        <v>0</v>
      </c>
      <c r="T49" s="172" t="e">
        <f t="shared" si="1"/>
        <v>#DIV/0!</v>
      </c>
    </row>
    <row r="50" spans="1:20" s="164" customFormat="1" ht="13.2" x14ac:dyDescent="0.25">
      <c r="A50" s="522">
        <v>311</v>
      </c>
      <c r="B50" s="515" t="s">
        <v>209</v>
      </c>
      <c r="C50" s="523">
        <f>'E4-Plan rash. 22-izdat- izvor.'!C186</f>
        <v>0</v>
      </c>
      <c r="D50" s="523">
        <f>'E4-Plan rash. 22-izdat- izvor.'!D186</f>
        <v>0</v>
      </c>
      <c r="E50" s="523">
        <f>'E4-Plan rash. 22-izdat- izvor.'!E186</f>
        <v>0</v>
      </c>
      <c r="F50" s="523">
        <f>'E4-Plan rash. 22-izdat- izvor.'!F186</f>
        <v>0</v>
      </c>
      <c r="G50" s="523">
        <f>'E4-Plan rash. 22-izdat- izvor.'!G186</f>
        <v>0</v>
      </c>
      <c r="H50" s="523">
        <f>'E4-Plan rash. 22-izdat- izvor.'!H186</f>
        <v>0</v>
      </c>
      <c r="I50" s="523">
        <f>'E4-Plan rash. 22-izdat- izvor.'!I186</f>
        <v>0</v>
      </c>
      <c r="J50" s="523">
        <f>'E4-Plan rash. 22-izdat- izvor.'!J186</f>
        <v>0</v>
      </c>
      <c r="K50" s="523">
        <f>'E4-Plan rash. 22-izdat- izvor.'!K186</f>
        <v>0</v>
      </c>
      <c r="L50" s="523">
        <f>'E4-Plan rash. 22-izdat- izvor.'!L186</f>
        <v>0</v>
      </c>
      <c r="M50" s="523">
        <f>'E4-Plan rash. 22-izdat- izvor.'!M186</f>
        <v>0</v>
      </c>
      <c r="N50" s="523">
        <f>'E4-Plan rash. 22-izdat- izvor.'!N186</f>
        <v>0</v>
      </c>
      <c r="O50" s="523">
        <f>'E4-Plan rash. 22-izdat- izvor.'!O186</f>
        <v>0</v>
      </c>
      <c r="P50" s="523">
        <f>'E4-Plan rash. 22-izdat- izvor.'!P186</f>
        <v>0</v>
      </c>
      <c r="Q50" s="523">
        <f>'E4-Plan rash. 22-izdat- izvor.'!Q186</f>
        <v>0</v>
      </c>
      <c r="R50" s="175">
        <v>0</v>
      </c>
      <c r="S50" s="175">
        <f t="shared" ref="S50:S56" si="40">C50-R50</f>
        <v>0</v>
      </c>
      <c r="T50" s="172" t="e">
        <f t="shared" si="1"/>
        <v>#DIV/0!</v>
      </c>
    </row>
    <row r="51" spans="1:20" s="164" customFormat="1" ht="13.2" x14ac:dyDescent="0.25">
      <c r="A51" s="522">
        <v>312</v>
      </c>
      <c r="B51" s="515" t="s">
        <v>24</v>
      </c>
      <c r="C51" s="523">
        <f>'E4-Plan rash. 22-izdat- izvor.'!C188</f>
        <v>0</v>
      </c>
      <c r="D51" s="523">
        <f>'E4-Plan rash. 22-izdat- izvor.'!D188</f>
        <v>0</v>
      </c>
      <c r="E51" s="523">
        <f>'E4-Plan rash. 22-izdat- izvor.'!E188</f>
        <v>0</v>
      </c>
      <c r="F51" s="523">
        <f>'E4-Plan rash. 22-izdat- izvor.'!F188</f>
        <v>0</v>
      </c>
      <c r="G51" s="523">
        <f>'E4-Plan rash. 22-izdat- izvor.'!G188</f>
        <v>0</v>
      </c>
      <c r="H51" s="523">
        <f>'E4-Plan rash. 22-izdat- izvor.'!H188</f>
        <v>0</v>
      </c>
      <c r="I51" s="523">
        <f>'E4-Plan rash. 22-izdat- izvor.'!I188</f>
        <v>0</v>
      </c>
      <c r="J51" s="523">
        <f>'E4-Plan rash. 22-izdat- izvor.'!J188</f>
        <v>0</v>
      </c>
      <c r="K51" s="523">
        <f>'E4-Plan rash. 22-izdat- izvor.'!K188</f>
        <v>0</v>
      </c>
      <c r="L51" s="523">
        <f>'E4-Plan rash. 22-izdat- izvor.'!L188</f>
        <v>0</v>
      </c>
      <c r="M51" s="523">
        <f>'E4-Plan rash. 22-izdat- izvor.'!M188</f>
        <v>0</v>
      </c>
      <c r="N51" s="523">
        <f>'E4-Plan rash. 22-izdat- izvor.'!N188</f>
        <v>0</v>
      </c>
      <c r="O51" s="523">
        <f>'E4-Plan rash. 22-izdat- izvor.'!O188</f>
        <v>0</v>
      </c>
      <c r="P51" s="523">
        <f>'E4-Plan rash. 22-izdat- izvor.'!P188</f>
        <v>0</v>
      </c>
      <c r="Q51" s="523">
        <f>'E4-Plan rash. 22-izdat- izvor.'!Q188</f>
        <v>0</v>
      </c>
      <c r="R51" s="175">
        <v>0</v>
      </c>
      <c r="S51" s="175">
        <f t="shared" si="40"/>
        <v>0</v>
      </c>
      <c r="T51" s="172"/>
    </row>
    <row r="52" spans="1:20" s="164" customFormat="1" ht="13.2" x14ac:dyDescent="0.25">
      <c r="A52" s="522">
        <v>313</v>
      </c>
      <c r="B52" s="515" t="s">
        <v>216</v>
      </c>
      <c r="C52" s="523">
        <f>'E4-Plan rash. 22-izdat- izvor.'!C191</f>
        <v>0</v>
      </c>
      <c r="D52" s="523">
        <f>'E4-Plan rash. 22-izdat- izvor.'!D191</f>
        <v>0</v>
      </c>
      <c r="E52" s="523">
        <f>'E4-Plan rash. 22-izdat- izvor.'!E191</f>
        <v>0</v>
      </c>
      <c r="F52" s="523">
        <f>'E4-Plan rash. 22-izdat- izvor.'!F191</f>
        <v>0</v>
      </c>
      <c r="G52" s="523">
        <f>'E4-Plan rash. 22-izdat- izvor.'!G191</f>
        <v>0</v>
      </c>
      <c r="H52" s="523">
        <f>'E4-Plan rash. 22-izdat- izvor.'!H191</f>
        <v>0</v>
      </c>
      <c r="I52" s="523">
        <f>'E4-Plan rash. 22-izdat- izvor.'!I191</f>
        <v>0</v>
      </c>
      <c r="J52" s="523">
        <f>'E4-Plan rash. 22-izdat- izvor.'!J191</f>
        <v>0</v>
      </c>
      <c r="K52" s="523">
        <f>'E4-Plan rash. 22-izdat- izvor.'!K191</f>
        <v>0</v>
      </c>
      <c r="L52" s="523">
        <f>'E4-Plan rash. 22-izdat- izvor.'!L191</f>
        <v>0</v>
      </c>
      <c r="M52" s="523">
        <f>'E4-Plan rash. 22-izdat- izvor.'!M191</f>
        <v>0</v>
      </c>
      <c r="N52" s="523">
        <f>'E4-Plan rash. 22-izdat- izvor.'!N191</f>
        <v>0</v>
      </c>
      <c r="O52" s="523">
        <f>'E4-Plan rash. 22-izdat- izvor.'!O191</f>
        <v>0</v>
      </c>
      <c r="P52" s="523">
        <f>'E4-Plan rash. 22-izdat- izvor.'!P191</f>
        <v>0</v>
      </c>
      <c r="Q52" s="523">
        <f>'E4-Plan rash. 22-izdat- izvor.'!Q191</f>
        <v>0</v>
      </c>
      <c r="R52" s="175">
        <v>0</v>
      </c>
      <c r="S52" s="175">
        <f t="shared" si="40"/>
        <v>0</v>
      </c>
      <c r="T52" s="172" t="e">
        <f t="shared" ref="T52:T75" si="41">C52*100/R52</f>
        <v>#DIV/0!</v>
      </c>
    </row>
    <row r="53" spans="1:20" s="164" customFormat="1" ht="13.2" x14ac:dyDescent="0.25">
      <c r="A53" s="522">
        <v>321</v>
      </c>
      <c r="B53" s="524" t="s">
        <v>222</v>
      </c>
      <c r="C53" s="523">
        <f>'E4-Plan rash. 22-izdat- izvor.'!C193</f>
        <v>0</v>
      </c>
      <c r="D53" s="523">
        <f>'E4-Plan rash. 22-izdat- izvor.'!D193</f>
        <v>0</v>
      </c>
      <c r="E53" s="523">
        <f>'E4-Plan rash. 22-izdat- izvor.'!E193</f>
        <v>0</v>
      </c>
      <c r="F53" s="523">
        <f>'E4-Plan rash. 22-izdat- izvor.'!F193</f>
        <v>0</v>
      </c>
      <c r="G53" s="523">
        <f>'E4-Plan rash. 22-izdat- izvor.'!G193</f>
        <v>0</v>
      </c>
      <c r="H53" s="523">
        <f>'E4-Plan rash. 22-izdat- izvor.'!H193</f>
        <v>0</v>
      </c>
      <c r="I53" s="523">
        <f>'E4-Plan rash. 22-izdat- izvor.'!I193</f>
        <v>0</v>
      </c>
      <c r="J53" s="523">
        <f>'E4-Plan rash. 22-izdat- izvor.'!J193</f>
        <v>0</v>
      </c>
      <c r="K53" s="523">
        <f>'E4-Plan rash. 22-izdat- izvor.'!K193</f>
        <v>0</v>
      </c>
      <c r="L53" s="523">
        <f>'E4-Plan rash. 22-izdat- izvor.'!L193</f>
        <v>0</v>
      </c>
      <c r="M53" s="523">
        <f>'E4-Plan rash. 22-izdat- izvor.'!M193</f>
        <v>0</v>
      </c>
      <c r="N53" s="523">
        <f>'E4-Plan rash. 22-izdat- izvor.'!N193</f>
        <v>0</v>
      </c>
      <c r="O53" s="523">
        <f>'E4-Plan rash. 22-izdat- izvor.'!O193</f>
        <v>0</v>
      </c>
      <c r="P53" s="523">
        <f>'E4-Plan rash. 22-izdat- izvor.'!P193</f>
        <v>0</v>
      </c>
      <c r="Q53" s="523">
        <f>'E4-Plan rash. 22-izdat- izvor.'!Q193</f>
        <v>0</v>
      </c>
      <c r="R53" s="175">
        <v>0</v>
      </c>
      <c r="S53" s="175">
        <f t="shared" si="40"/>
        <v>0</v>
      </c>
      <c r="T53" s="172" t="e">
        <f t="shared" si="41"/>
        <v>#DIV/0!</v>
      </c>
    </row>
    <row r="54" spans="1:20" s="164" customFormat="1" ht="13.2" x14ac:dyDescent="0.25">
      <c r="A54" s="522">
        <v>322</v>
      </c>
      <c r="B54" s="515" t="s">
        <v>229</v>
      </c>
      <c r="C54" s="523">
        <f>'E4-Plan rash. 22-izdat- izvor.'!C197</f>
        <v>0</v>
      </c>
      <c r="D54" s="523">
        <f>'E4-Plan rash. 22-izdat- izvor.'!D197</f>
        <v>0</v>
      </c>
      <c r="E54" s="523">
        <f>'E4-Plan rash. 22-izdat- izvor.'!E197</f>
        <v>0</v>
      </c>
      <c r="F54" s="523">
        <f>'E4-Plan rash. 22-izdat- izvor.'!F197</f>
        <v>0</v>
      </c>
      <c r="G54" s="523">
        <f>'E4-Plan rash. 22-izdat- izvor.'!G197</f>
        <v>0</v>
      </c>
      <c r="H54" s="523">
        <f>'E4-Plan rash. 22-izdat- izvor.'!H197</f>
        <v>0</v>
      </c>
      <c r="I54" s="523">
        <f>'E4-Plan rash. 22-izdat- izvor.'!I197</f>
        <v>0</v>
      </c>
      <c r="J54" s="523">
        <f>'E4-Plan rash. 22-izdat- izvor.'!J197</f>
        <v>0</v>
      </c>
      <c r="K54" s="523">
        <f>'E4-Plan rash. 22-izdat- izvor.'!K197</f>
        <v>0</v>
      </c>
      <c r="L54" s="523">
        <f>'E4-Plan rash. 22-izdat- izvor.'!L197</f>
        <v>0</v>
      </c>
      <c r="M54" s="523">
        <f>'E4-Plan rash. 22-izdat- izvor.'!M197</f>
        <v>0</v>
      </c>
      <c r="N54" s="523">
        <f>'E4-Plan rash. 22-izdat- izvor.'!N197</f>
        <v>0</v>
      </c>
      <c r="O54" s="523">
        <f>'E4-Plan rash. 22-izdat- izvor.'!O197</f>
        <v>0</v>
      </c>
      <c r="P54" s="523">
        <f>'E4-Plan rash. 22-izdat- izvor.'!P197</f>
        <v>0</v>
      </c>
      <c r="Q54" s="523">
        <f>'E4-Plan rash. 22-izdat- izvor.'!Q197</f>
        <v>0</v>
      </c>
      <c r="R54" s="175">
        <v>0</v>
      </c>
      <c r="S54" s="175">
        <f t="shared" si="40"/>
        <v>0</v>
      </c>
      <c r="T54" s="172" t="e">
        <f t="shared" si="41"/>
        <v>#DIV/0!</v>
      </c>
    </row>
    <row r="55" spans="1:20" s="164" customFormat="1" ht="13.2" x14ac:dyDescent="0.25">
      <c r="A55" s="522">
        <v>323</v>
      </c>
      <c r="B55" s="515" t="s">
        <v>237</v>
      </c>
      <c r="C55" s="523">
        <f>'E4-Plan rash. 22-izdat- izvor.'!C200</f>
        <v>0</v>
      </c>
      <c r="D55" s="523">
        <f>'E4-Plan rash. 22-izdat- izvor.'!D200</f>
        <v>0</v>
      </c>
      <c r="E55" s="523">
        <f>'E4-Plan rash. 22-izdat- izvor.'!E200</f>
        <v>0</v>
      </c>
      <c r="F55" s="523">
        <f>'E4-Plan rash. 22-izdat- izvor.'!F200</f>
        <v>0</v>
      </c>
      <c r="G55" s="523">
        <f>'E4-Plan rash. 22-izdat- izvor.'!G200</f>
        <v>0</v>
      </c>
      <c r="H55" s="523">
        <f>'E4-Plan rash. 22-izdat- izvor.'!H200</f>
        <v>0</v>
      </c>
      <c r="I55" s="523">
        <f>'E4-Plan rash. 22-izdat- izvor.'!I200</f>
        <v>0</v>
      </c>
      <c r="J55" s="523">
        <f>'E4-Plan rash. 22-izdat- izvor.'!J200</f>
        <v>0</v>
      </c>
      <c r="K55" s="523">
        <f>'E4-Plan rash. 22-izdat- izvor.'!K200</f>
        <v>0</v>
      </c>
      <c r="L55" s="523">
        <f>'E4-Plan rash. 22-izdat- izvor.'!L200</f>
        <v>0</v>
      </c>
      <c r="M55" s="523">
        <f>'E4-Plan rash. 22-izdat- izvor.'!M200</f>
        <v>0</v>
      </c>
      <c r="N55" s="523">
        <f>'E4-Plan rash. 22-izdat- izvor.'!N200</f>
        <v>0</v>
      </c>
      <c r="O55" s="523">
        <f>'E4-Plan rash. 22-izdat- izvor.'!O200</f>
        <v>0</v>
      </c>
      <c r="P55" s="523">
        <f>'E4-Plan rash. 22-izdat- izvor.'!P200</f>
        <v>0</v>
      </c>
      <c r="Q55" s="523">
        <f>'E4-Plan rash. 22-izdat- izvor.'!Q200</f>
        <v>0</v>
      </c>
      <c r="R55" s="175">
        <v>0</v>
      </c>
      <c r="S55" s="175">
        <f t="shared" si="40"/>
        <v>0</v>
      </c>
      <c r="T55" s="172" t="e">
        <f t="shared" si="41"/>
        <v>#DIV/0!</v>
      </c>
    </row>
    <row r="56" spans="1:20" s="164" customFormat="1" ht="13.2" x14ac:dyDescent="0.25">
      <c r="A56" s="526">
        <v>422</v>
      </c>
      <c r="B56" s="527" t="s">
        <v>392</v>
      </c>
      <c r="C56" s="529"/>
      <c r="D56" s="529"/>
      <c r="E56" s="529"/>
      <c r="F56" s="529"/>
      <c r="G56" s="529"/>
      <c r="H56" s="529"/>
      <c r="I56" s="529"/>
      <c r="J56" s="529"/>
      <c r="K56" s="529"/>
      <c r="L56" s="530"/>
      <c r="M56" s="530"/>
      <c r="N56" s="529"/>
      <c r="O56" s="529"/>
      <c r="P56" s="529"/>
      <c r="Q56" s="529"/>
      <c r="R56" s="176">
        <v>0</v>
      </c>
      <c r="S56" s="176">
        <f t="shared" si="40"/>
        <v>0</v>
      </c>
      <c r="T56" s="176" t="e">
        <f t="shared" si="41"/>
        <v>#DIV/0!</v>
      </c>
    </row>
    <row r="57" spans="1:20" ht="24" x14ac:dyDescent="0.25">
      <c r="A57" s="520" t="s">
        <v>21</v>
      </c>
      <c r="B57" s="470" t="s">
        <v>72</v>
      </c>
      <c r="C57" s="521">
        <f>SUM(C58:C62)</f>
        <v>0</v>
      </c>
      <c r="D57" s="521">
        <f t="shared" ref="D57:O57" si="42">SUM(D58:D62)</f>
        <v>0</v>
      </c>
      <c r="E57" s="521"/>
      <c r="F57" s="521">
        <f t="shared" si="42"/>
        <v>0</v>
      </c>
      <c r="G57" s="521">
        <f t="shared" si="42"/>
        <v>0</v>
      </c>
      <c r="H57" s="521">
        <f t="shared" si="42"/>
        <v>0</v>
      </c>
      <c r="I57" s="521">
        <f t="shared" si="42"/>
        <v>0</v>
      </c>
      <c r="J57" s="521">
        <f t="shared" ref="J57" si="43">SUM(J58:J62)</f>
        <v>0</v>
      </c>
      <c r="K57" s="521">
        <f t="shared" si="42"/>
        <v>0</v>
      </c>
      <c r="L57" s="521">
        <f t="shared" si="42"/>
        <v>0</v>
      </c>
      <c r="M57" s="521">
        <f t="shared" ref="M57" si="44">SUM(M58:M62)</f>
        <v>0</v>
      </c>
      <c r="N57" s="521">
        <f t="shared" si="42"/>
        <v>0</v>
      </c>
      <c r="O57" s="521">
        <f t="shared" si="42"/>
        <v>0</v>
      </c>
      <c r="P57" s="521">
        <f t="shared" ref="P57:Q57" si="45">SUM(P58:P62)</f>
        <v>0</v>
      </c>
      <c r="Q57" s="521">
        <f t="shared" si="45"/>
        <v>0</v>
      </c>
      <c r="R57" s="173">
        <f>SUM(R58:R62)</f>
        <v>0</v>
      </c>
      <c r="S57" s="173">
        <f>SUM(S58:S62)</f>
        <v>0</v>
      </c>
      <c r="T57" s="172" t="e">
        <f t="shared" si="41"/>
        <v>#DIV/0!</v>
      </c>
    </row>
    <row r="58" spans="1:20" ht="13.2" x14ac:dyDescent="0.25">
      <c r="A58" s="522">
        <v>311</v>
      </c>
      <c r="B58" s="515" t="s">
        <v>209</v>
      </c>
      <c r="C58" s="523">
        <f>'E4-Plan rash. 22-izdat- izvor.'!C218</f>
        <v>0</v>
      </c>
      <c r="D58" s="523">
        <f>'E4-Plan rash. 22-izdat- izvor.'!D218</f>
        <v>0</v>
      </c>
      <c r="E58" s="523">
        <f>'E4-Plan rash. 22-izdat- izvor.'!E218</f>
        <v>0</v>
      </c>
      <c r="F58" s="523">
        <f>'E4-Plan rash. 22-izdat- izvor.'!F218</f>
        <v>0</v>
      </c>
      <c r="G58" s="523">
        <f>'E4-Plan rash. 22-izdat- izvor.'!G218</f>
        <v>0</v>
      </c>
      <c r="H58" s="523">
        <f>'E4-Plan rash. 22-izdat- izvor.'!H218</f>
        <v>0</v>
      </c>
      <c r="I58" s="523">
        <f>'E4-Plan rash. 22-izdat- izvor.'!I218</f>
        <v>0</v>
      </c>
      <c r="J58" s="523">
        <f>'E4-Plan rash. 22-izdat- izvor.'!J218</f>
        <v>0</v>
      </c>
      <c r="K58" s="523">
        <f>'E4-Plan rash. 22-izdat- izvor.'!K218</f>
        <v>0</v>
      </c>
      <c r="L58" s="523">
        <f>'E4-Plan rash. 22-izdat- izvor.'!L218</f>
        <v>0</v>
      </c>
      <c r="M58" s="523">
        <f>'E4-Plan rash. 22-izdat- izvor.'!M218</f>
        <v>0</v>
      </c>
      <c r="N58" s="523">
        <f>'E4-Plan rash. 22-izdat- izvor.'!N218</f>
        <v>0</v>
      </c>
      <c r="O58" s="523">
        <f>'E4-Plan rash. 22-izdat- izvor.'!O218</f>
        <v>0</v>
      </c>
      <c r="P58" s="523">
        <f>'E4-Plan rash. 22-izdat- izvor.'!P218</f>
        <v>0</v>
      </c>
      <c r="Q58" s="523">
        <f>'E4-Plan rash. 22-izdat- izvor.'!Q218</f>
        <v>0</v>
      </c>
      <c r="R58" s="175">
        <v>0</v>
      </c>
      <c r="S58" s="175">
        <f>C58-R58</f>
        <v>0</v>
      </c>
      <c r="T58" s="172" t="e">
        <f t="shared" si="41"/>
        <v>#DIV/0!</v>
      </c>
    </row>
    <row r="59" spans="1:20" ht="13.2" x14ac:dyDescent="0.25">
      <c r="A59" s="522">
        <v>312</v>
      </c>
      <c r="B59" s="515" t="s">
        <v>24</v>
      </c>
      <c r="C59" s="523">
        <f>'E4-Plan rash. 22-izdat- izvor.'!C220</f>
        <v>0</v>
      </c>
      <c r="D59" s="523">
        <f>'E4-Plan rash. 22-izdat- izvor.'!D220</f>
        <v>0</v>
      </c>
      <c r="E59" s="523">
        <f>'E4-Plan rash. 22-izdat- izvor.'!E220</f>
        <v>0</v>
      </c>
      <c r="F59" s="523">
        <f>'E4-Plan rash. 22-izdat- izvor.'!F220</f>
        <v>0</v>
      </c>
      <c r="G59" s="523">
        <f>'E4-Plan rash. 22-izdat- izvor.'!G220</f>
        <v>0</v>
      </c>
      <c r="H59" s="523">
        <f>'E4-Plan rash. 22-izdat- izvor.'!H220</f>
        <v>0</v>
      </c>
      <c r="I59" s="523">
        <f>'E4-Plan rash. 22-izdat- izvor.'!I220</f>
        <v>0</v>
      </c>
      <c r="J59" s="523">
        <f>'E4-Plan rash. 22-izdat- izvor.'!J220</f>
        <v>0</v>
      </c>
      <c r="K59" s="523">
        <f>'E4-Plan rash. 22-izdat- izvor.'!K220</f>
        <v>0</v>
      </c>
      <c r="L59" s="523">
        <f>'E4-Plan rash. 22-izdat- izvor.'!L220</f>
        <v>0</v>
      </c>
      <c r="M59" s="523">
        <f>'E4-Plan rash. 22-izdat- izvor.'!M220</f>
        <v>0</v>
      </c>
      <c r="N59" s="523">
        <f>'E4-Plan rash. 22-izdat- izvor.'!N220</f>
        <v>0</v>
      </c>
      <c r="O59" s="523">
        <f>'E4-Plan rash. 22-izdat- izvor.'!O220</f>
        <v>0</v>
      </c>
      <c r="P59" s="523">
        <f>'E4-Plan rash. 22-izdat- izvor.'!P220</f>
        <v>0</v>
      </c>
      <c r="Q59" s="523">
        <f>'E4-Plan rash. 22-izdat- izvor.'!Q220</f>
        <v>0</v>
      </c>
      <c r="R59" s="175">
        <v>0</v>
      </c>
      <c r="S59" s="175">
        <f>C59-R59</f>
        <v>0</v>
      </c>
      <c r="T59" s="172" t="e">
        <f t="shared" si="41"/>
        <v>#DIV/0!</v>
      </c>
    </row>
    <row r="60" spans="1:20" ht="13.2" x14ac:dyDescent="0.25">
      <c r="A60" s="522">
        <v>313</v>
      </c>
      <c r="B60" s="515" t="s">
        <v>216</v>
      </c>
      <c r="C60" s="523">
        <f>'E4-Plan rash. 22-izdat- izvor.'!C224</f>
        <v>0</v>
      </c>
      <c r="D60" s="523">
        <f>'E4-Plan rash. 22-izdat- izvor.'!D224</f>
        <v>0</v>
      </c>
      <c r="E60" s="523">
        <f>'E4-Plan rash. 22-izdat- izvor.'!E224</f>
        <v>0</v>
      </c>
      <c r="F60" s="523">
        <f>'E4-Plan rash. 22-izdat- izvor.'!F224</f>
        <v>0</v>
      </c>
      <c r="G60" s="523">
        <f>'E4-Plan rash. 22-izdat- izvor.'!G224</f>
        <v>0</v>
      </c>
      <c r="H60" s="523">
        <f>'E4-Plan rash. 22-izdat- izvor.'!H224</f>
        <v>0</v>
      </c>
      <c r="I60" s="523">
        <f>'E4-Plan rash. 22-izdat- izvor.'!I224</f>
        <v>0</v>
      </c>
      <c r="J60" s="523">
        <f>'E4-Plan rash. 22-izdat- izvor.'!J224</f>
        <v>0</v>
      </c>
      <c r="K60" s="523">
        <f>'E4-Plan rash. 22-izdat- izvor.'!K224</f>
        <v>0</v>
      </c>
      <c r="L60" s="523">
        <f>'E4-Plan rash. 22-izdat- izvor.'!L224</f>
        <v>0</v>
      </c>
      <c r="M60" s="523">
        <f>'E4-Plan rash. 22-izdat- izvor.'!M224</f>
        <v>0</v>
      </c>
      <c r="N60" s="523">
        <f>'E4-Plan rash. 22-izdat- izvor.'!N224</f>
        <v>0</v>
      </c>
      <c r="O60" s="523">
        <f>'E4-Plan rash. 22-izdat- izvor.'!O224</f>
        <v>0</v>
      </c>
      <c r="P60" s="523">
        <f>'E4-Plan rash. 22-izdat- izvor.'!P224</f>
        <v>0</v>
      </c>
      <c r="Q60" s="523">
        <f>'E4-Plan rash. 22-izdat- izvor.'!Q224</f>
        <v>0</v>
      </c>
      <c r="R60" s="175">
        <v>0</v>
      </c>
      <c r="S60" s="175">
        <f>C60-R60</f>
        <v>0</v>
      </c>
      <c r="T60" s="172" t="e">
        <f t="shared" si="41"/>
        <v>#DIV/0!</v>
      </c>
    </row>
    <row r="61" spans="1:20" ht="13.2" x14ac:dyDescent="0.25">
      <c r="A61" s="522">
        <v>321</v>
      </c>
      <c r="B61" s="515" t="s">
        <v>222</v>
      </c>
      <c r="C61" s="523">
        <f>'E4-Plan rash. 22-izdat- izvor.'!C229</f>
        <v>0</v>
      </c>
      <c r="D61" s="523">
        <f>'E4-Plan rash. 22-izdat- izvor.'!D229</f>
        <v>0</v>
      </c>
      <c r="E61" s="523">
        <f>'E4-Plan rash. 22-izdat- izvor.'!E229</f>
        <v>0</v>
      </c>
      <c r="F61" s="523">
        <f>'E4-Plan rash. 22-izdat- izvor.'!F229</f>
        <v>0</v>
      </c>
      <c r="G61" s="523">
        <f>'E4-Plan rash. 22-izdat- izvor.'!G229</f>
        <v>0</v>
      </c>
      <c r="H61" s="523">
        <f>'E4-Plan rash. 22-izdat- izvor.'!H229</f>
        <v>0</v>
      </c>
      <c r="I61" s="523">
        <f>'E4-Plan rash. 22-izdat- izvor.'!I229</f>
        <v>0</v>
      </c>
      <c r="J61" s="523">
        <f>'E4-Plan rash. 22-izdat- izvor.'!J229</f>
        <v>0</v>
      </c>
      <c r="K61" s="523">
        <f>'E4-Plan rash. 22-izdat- izvor.'!K229</f>
        <v>0</v>
      </c>
      <c r="L61" s="523">
        <f>'E4-Plan rash. 22-izdat- izvor.'!L229</f>
        <v>0</v>
      </c>
      <c r="M61" s="523">
        <f>'E4-Plan rash. 22-izdat- izvor.'!M229</f>
        <v>0</v>
      </c>
      <c r="N61" s="523">
        <f>'E4-Plan rash. 22-izdat- izvor.'!N229</f>
        <v>0</v>
      </c>
      <c r="O61" s="523">
        <f>'E4-Plan rash. 22-izdat- izvor.'!O229</f>
        <v>0</v>
      </c>
      <c r="P61" s="523">
        <f>'E4-Plan rash. 22-izdat- izvor.'!P229</f>
        <v>0</v>
      </c>
      <c r="Q61" s="523">
        <f>'E4-Plan rash. 22-izdat- izvor.'!Q229</f>
        <v>0</v>
      </c>
      <c r="R61" s="175">
        <v>0</v>
      </c>
      <c r="S61" s="175">
        <f>C61-R61</f>
        <v>0</v>
      </c>
      <c r="T61" s="172" t="e">
        <f t="shared" si="41"/>
        <v>#DIV/0!</v>
      </c>
    </row>
    <row r="62" spans="1:20" ht="13.2" x14ac:dyDescent="0.25">
      <c r="A62" s="522">
        <v>322</v>
      </c>
      <c r="B62" s="515" t="s">
        <v>229</v>
      </c>
      <c r="C62" s="523">
        <f>'E4-Plan rash. 22-izdat- izvor.'!C231</f>
        <v>0</v>
      </c>
      <c r="D62" s="523">
        <f>'E4-Plan rash. 22-izdat- izvor.'!D231</f>
        <v>0</v>
      </c>
      <c r="E62" s="523">
        <f>'E4-Plan rash. 22-izdat- izvor.'!E231</f>
        <v>0</v>
      </c>
      <c r="F62" s="523">
        <f>'E4-Plan rash. 22-izdat- izvor.'!F231</f>
        <v>0</v>
      </c>
      <c r="G62" s="523">
        <f>'E4-Plan rash. 22-izdat- izvor.'!G231</f>
        <v>0</v>
      </c>
      <c r="H62" s="523">
        <f>'E4-Plan rash. 22-izdat- izvor.'!H231</f>
        <v>0</v>
      </c>
      <c r="I62" s="523">
        <f>'E4-Plan rash. 22-izdat- izvor.'!I231</f>
        <v>0</v>
      </c>
      <c r="J62" s="523">
        <f>'E4-Plan rash. 22-izdat- izvor.'!J231</f>
        <v>0</v>
      </c>
      <c r="K62" s="523">
        <f>'E4-Plan rash. 22-izdat- izvor.'!K231</f>
        <v>0</v>
      </c>
      <c r="L62" s="523">
        <f>'E4-Plan rash. 22-izdat- izvor.'!L231</f>
        <v>0</v>
      </c>
      <c r="M62" s="523">
        <f>'E4-Plan rash. 22-izdat- izvor.'!M231</f>
        <v>0</v>
      </c>
      <c r="N62" s="523">
        <f>'E4-Plan rash. 22-izdat- izvor.'!N231</f>
        <v>0</v>
      </c>
      <c r="O62" s="523">
        <f>'E4-Plan rash. 22-izdat- izvor.'!O231</f>
        <v>0</v>
      </c>
      <c r="P62" s="523">
        <f>'E4-Plan rash. 22-izdat- izvor.'!P231</f>
        <v>0</v>
      </c>
      <c r="Q62" s="523">
        <f>'E4-Plan rash. 22-izdat- izvor.'!Q231</f>
        <v>0</v>
      </c>
      <c r="R62" s="175">
        <v>0</v>
      </c>
      <c r="S62" s="175">
        <f>C62-R62</f>
        <v>0</v>
      </c>
      <c r="T62" s="172" t="e">
        <f t="shared" si="41"/>
        <v>#DIV/0!</v>
      </c>
    </row>
    <row r="63" spans="1:20" ht="36" x14ac:dyDescent="0.25">
      <c r="A63" s="517" t="s">
        <v>19</v>
      </c>
      <c r="B63" s="518" t="s">
        <v>73</v>
      </c>
      <c r="C63" s="531">
        <f>C64+C73</f>
        <v>8211425</v>
      </c>
      <c r="D63" s="531">
        <f>D64+D73</f>
        <v>0</v>
      </c>
      <c r="E63" s="531"/>
      <c r="F63" s="531">
        <f>F64+F73</f>
        <v>7500000</v>
      </c>
      <c r="G63" s="531">
        <f t="shared" ref="G63:I63" si="46">G64+G73</f>
        <v>0</v>
      </c>
      <c r="H63" s="531">
        <f t="shared" si="46"/>
        <v>0</v>
      </c>
      <c r="I63" s="531">
        <f t="shared" si="46"/>
        <v>611425</v>
      </c>
      <c r="J63" s="531">
        <f t="shared" ref="J63" si="47">J64+J73</f>
        <v>0</v>
      </c>
      <c r="K63" s="531">
        <f t="shared" ref="K63" si="48">K64+K73</f>
        <v>0</v>
      </c>
      <c r="L63" s="531">
        <f t="shared" ref="L63:M63" si="49">L64+L73</f>
        <v>0</v>
      </c>
      <c r="M63" s="531">
        <f t="shared" si="49"/>
        <v>0</v>
      </c>
      <c r="N63" s="531">
        <f t="shared" ref="N63" si="50">N64+N73</f>
        <v>0</v>
      </c>
      <c r="O63" s="531">
        <f t="shared" ref="O63" si="51">O64+O73</f>
        <v>100000</v>
      </c>
      <c r="P63" s="531">
        <f t="shared" ref="P63" si="52">P64+P73</f>
        <v>0</v>
      </c>
      <c r="Q63" s="531">
        <f t="shared" ref="Q63" si="53">Q64+Q73</f>
        <v>0</v>
      </c>
      <c r="R63" s="177">
        <f t="shared" ref="R63:S63" si="54">R64++R73</f>
        <v>5772528</v>
      </c>
      <c r="S63" s="177">
        <f t="shared" si="54"/>
        <v>2438897</v>
      </c>
      <c r="T63" s="172">
        <f t="shared" si="41"/>
        <v>142.25006790785596</v>
      </c>
    </row>
    <row r="64" spans="1:20" ht="13.2" x14ac:dyDescent="0.25">
      <c r="A64" s="520" t="s">
        <v>74</v>
      </c>
      <c r="B64" s="470" t="s">
        <v>87</v>
      </c>
      <c r="C64" s="521">
        <f>SUM(C65:C72)</f>
        <v>2586425</v>
      </c>
      <c r="D64" s="521">
        <f t="shared" ref="D64:O64" si="55">SUM(D65:D72)</f>
        <v>0</v>
      </c>
      <c r="E64" s="521"/>
      <c r="F64" s="521">
        <f t="shared" si="55"/>
        <v>1875000</v>
      </c>
      <c r="G64" s="521">
        <f t="shared" si="55"/>
        <v>0</v>
      </c>
      <c r="H64" s="521">
        <f t="shared" si="55"/>
        <v>0</v>
      </c>
      <c r="I64" s="521">
        <f t="shared" si="55"/>
        <v>611425</v>
      </c>
      <c r="J64" s="521">
        <f t="shared" ref="J64" si="56">SUM(J65:J72)</f>
        <v>0</v>
      </c>
      <c r="K64" s="521">
        <f t="shared" si="55"/>
        <v>0</v>
      </c>
      <c r="L64" s="521">
        <f t="shared" si="55"/>
        <v>0</v>
      </c>
      <c r="M64" s="521">
        <f t="shared" ref="M64" si="57">SUM(M65:M72)</f>
        <v>0</v>
      </c>
      <c r="N64" s="521">
        <f t="shared" si="55"/>
        <v>0</v>
      </c>
      <c r="O64" s="521">
        <f t="shared" si="55"/>
        <v>100000</v>
      </c>
      <c r="P64" s="521">
        <f t="shared" ref="P64:Q64" si="58">SUM(P65:P72)</f>
        <v>0</v>
      </c>
      <c r="Q64" s="521">
        <f t="shared" si="58"/>
        <v>0</v>
      </c>
      <c r="R64" s="173">
        <f>SUM(R65:R72)</f>
        <v>3412528</v>
      </c>
      <c r="S64" s="173">
        <f>SUM(S65:S72)</f>
        <v>-826103</v>
      </c>
      <c r="T64" s="172">
        <f t="shared" si="41"/>
        <v>75.792052109169504</v>
      </c>
    </row>
    <row r="65" spans="1:20" ht="23.4" x14ac:dyDescent="0.25">
      <c r="A65" s="522">
        <v>322</v>
      </c>
      <c r="B65" s="515" t="s">
        <v>386</v>
      </c>
      <c r="C65" s="523">
        <f>'E4-Plan rash. 22-izdat- izvor.'!C237</f>
        <v>546000</v>
      </c>
      <c r="D65" s="523">
        <f>'E4-Plan rash. 22-izdat- izvor.'!D237</f>
        <v>0</v>
      </c>
      <c r="E65" s="523">
        <f>'E4-Plan rash. 22-izdat- izvor.'!E237</f>
        <v>0</v>
      </c>
      <c r="F65" s="523">
        <f>'E4-Plan rash. 22-izdat- izvor.'!F237</f>
        <v>480000</v>
      </c>
      <c r="G65" s="523">
        <f>'E4-Plan rash. 22-izdat- izvor.'!G237</f>
        <v>0</v>
      </c>
      <c r="H65" s="523">
        <f>'E4-Plan rash. 22-izdat- izvor.'!H237</f>
        <v>0</v>
      </c>
      <c r="I65" s="523">
        <f>'E4-Plan rash. 22-izdat- izvor.'!I237</f>
        <v>66000</v>
      </c>
      <c r="J65" s="523">
        <f>'E4-Plan rash. 22-izdat- izvor.'!J237</f>
        <v>0</v>
      </c>
      <c r="K65" s="523">
        <f>'E4-Plan rash. 22-izdat- izvor.'!K237</f>
        <v>0</v>
      </c>
      <c r="L65" s="523">
        <f>'E4-Plan rash. 22-izdat- izvor.'!L237</f>
        <v>0</v>
      </c>
      <c r="M65" s="523">
        <f>'E4-Plan rash. 22-izdat- izvor.'!M237</f>
        <v>0</v>
      </c>
      <c r="N65" s="523">
        <f>'E4-Plan rash. 22-izdat- izvor.'!N237</f>
        <v>0</v>
      </c>
      <c r="O65" s="523">
        <f>'E4-Plan rash. 22-izdat- izvor.'!O237</f>
        <v>0</v>
      </c>
      <c r="P65" s="523">
        <f>'E4-Plan rash. 22-izdat- izvor.'!P237</f>
        <v>0</v>
      </c>
      <c r="Q65" s="523">
        <f>'E4-Plan rash. 22-izdat- izvor.'!Q237</f>
        <v>0</v>
      </c>
      <c r="R65" s="175">
        <v>682000</v>
      </c>
      <c r="S65" s="175">
        <f t="shared" ref="S65:S72" si="59">C65-R65</f>
        <v>-136000</v>
      </c>
      <c r="T65" s="172">
        <f t="shared" si="41"/>
        <v>80.058651026392965</v>
      </c>
    </row>
    <row r="66" spans="1:20" ht="23.4" x14ac:dyDescent="0.25">
      <c r="A66" s="522">
        <v>323</v>
      </c>
      <c r="B66" s="515" t="s">
        <v>387</v>
      </c>
      <c r="C66" s="523">
        <f>'E4-Plan rash. 22-izdat- izvor.'!C240</f>
        <v>1435425</v>
      </c>
      <c r="D66" s="523">
        <f>'E4-Plan rash. 22-izdat- izvor.'!D240</f>
        <v>0</v>
      </c>
      <c r="E66" s="523">
        <f>'E4-Plan rash. 22-izdat- izvor.'!E240</f>
        <v>0</v>
      </c>
      <c r="F66" s="523">
        <f>'E4-Plan rash. 22-izdat- izvor.'!F240</f>
        <v>790000</v>
      </c>
      <c r="G66" s="523">
        <f>'E4-Plan rash. 22-izdat- izvor.'!G240</f>
        <v>0</v>
      </c>
      <c r="H66" s="523">
        <f>'E4-Plan rash. 22-izdat- izvor.'!H240</f>
        <v>0</v>
      </c>
      <c r="I66" s="523">
        <f>'E4-Plan rash. 22-izdat- izvor.'!I240</f>
        <v>545425</v>
      </c>
      <c r="J66" s="523">
        <f>'E4-Plan rash. 22-izdat- izvor.'!J240</f>
        <v>0</v>
      </c>
      <c r="K66" s="523">
        <f>'E4-Plan rash. 22-izdat- izvor.'!K240</f>
        <v>0</v>
      </c>
      <c r="L66" s="523">
        <f>'E4-Plan rash. 22-izdat- izvor.'!L240</f>
        <v>0</v>
      </c>
      <c r="M66" s="523">
        <f>'E4-Plan rash. 22-izdat- izvor.'!M240</f>
        <v>0</v>
      </c>
      <c r="N66" s="523">
        <f>'E4-Plan rash. 22-izdat- izvor.'!N240</f>
        <v>0</v>
      </c>
      <c r="O66" s="523">
        <f>'E4-Plan rash. 22-izdat- izvor.'!O240</f>
        <v>100000</v>
      </c>
      <c r="P66" s="523">
        <f>'E4-Plan rash. 22-izdat- izvor.'!P240</f>
        <v>0</v>
      </c>
      <c r="Q66" s="523">
        <f>'E4-Plan rash. 22-izdat- izvor.'!Q240</f>
        <v>0</v>
      </c>
      <c r="R66" s="175">
        <v>1698428</v>
      </c>
      <c r="S66" s="175">
        <f t="shared" si="59"/>
        <v>-263003</v>
      </c>
      <c r="T66" s="172">
        <f t="shared" si="41"/>
        <v>84.514916145989119</v>
      </c>
    </row>
    <row r="67" spans="1:20" ht="13.2" x14ac:dyDescent="0.25">
      <c r="A67" s="522">
        <v>412</v>
      </c>
      <c r="B67" s="515" t="s">
        <v>400</v>
      </c>
      <c r="C67" s="523">
        <f>'E4-Plan rash. 22-izdat- izvor.'!C243</f>
        <v>0</v>
      </c>
      <c r="D67" s="523">
        <f>'E4-Plan rash. 22-izdat- izvor.'!D243</f>
        <v>0</v>
      </c>
      <c r="E67" s="523">
        <f>'E4-Plan rash. 22-izdat- izvor.'!E243</f>
        <v>0</v>
      </c>
      <c r="F67" s="523">
        <f>'E4-Plan rash. 22-izdat- izvor.'!F243</f>
        <v>0</v>
      </c>
      <c r="G67" s="523">
        <f>'E4-Plan rash. 22-izdat- izvor.'!G243</f>
        <v>0</v>
      </c>
      <c r="H67" s="523">
        <f>'E4-Plan rash. 22-izdat- izvor.'!H243</f>
        <v>0</v>
      </c>
      <c r="I67" s="523">
        <f>'E4-Plan rash. 22-izdat- izvor.'!I243</f>
        <v>0</v>
      </c>
      <c r="J67" s="523">
        <f>'E4-Plan rash. 22-izdat- izvor.'!J243</f>
        <v>0</v>
      </c>
      <c r="K67" s="523">
        <f>'E4-Plan rash. 22-izdat- izvor.'!K243</f>
        <v>0</v>
      </c>
      <c r="L67" s="523">
        <f>'E4-Plan rash. 22-izdat- izvor.'!L243</f>
        <v>0</v>
      </c>
      <c r="M67" s="523">
        <f>'E4-Plan rash. 22-izdat- izvor.'!M243</f>
        <v>0</v>
      </c>
      <c r="N67" s="523">
        <f>'E4-Plan rash. 22-izdat- izvor.'!N243</f>
        <v>0</v>
      </c>
      <c r="O67" s="523">
        <f>'E4-Plan rash. 22-izdat- izvor.'!O243</f>
        <v>0</v>
      </c>
      <c r="P67" s="523">
        <f>'E4-Plan rash. 22-izdat- izvor.'!P243</f>
        <v>0</v>
      </c>
      <c r="Q67" s="523">
        <f>'E4-Plan rash. 22-izdat- izvor.'!Q243</f>
        <v>0</v>
      </c>
      <c r="R67" s="175">
        <v>0</v>
      </c>
      <c r="S67" s="175">
        <f t="shared" si="59"/>
        <v>0</v>
      </c>
      <c r="T67" s="172" t="e">
        <f t="shared" si="41"/>
        <v>#DIV/0!</v>
      </c>
    </row>
    <row r="68" spans="1:20" ht="13.2" x14ac:dyDescent="0.25">
      <c r="A68" s="522">
        <v>422</v>
      </c>
      <c r="B68" s="515" t="s">
        <v>315</v>
      </c>
      <c r="C68" s="523">
        <f>'E4-Plan rash. 22-izdat- izvor.'!C250</f>
        <v>605000</v>
      </c>
      <c r="D68" s="523">
        <f>'E4-Plan rash. 22-izdat- izvor.'!D250</f>
        <v>0</v>
      </c>
      <c r="E68" s="523">
        <f>'E4-Plan rash. 22-izdat- izvor.'!E250</f>
        <v>0</v>
      </c>
      <c r="F68" s="523">
        <f>'E4-Plan rash. 22-izdat- izvor.'!F250</f>
        <v>605000</v>
      </c>
      <c r="G68" s="523">
        <f>'E4-Plan rash. 22-izdat- izvor.'!G250</f>
        <v>0</v>
      </c>
      <c r="H68" s="523">
        <f>'E4-Plan rash. 22-izdat- izvor.'!H250</f>
        <v>0</v>
      </c>
      <c r="I68" s="523">
        <f>'E4-Plan rash. 22-izdat- izvor.'!I250</f>
        <v>0</v>
      </c>
      <c r="J68" s="523">
        <f>'E4-Plan rash. 22-izdat- izvor.'!J250</f>
        <v>0</v>
      </c>
      <c r="K68" s="523">
        <f>'E4-Plan rash. 22-izdat- izvor.'!K250</f>
        <v>0</v>
      </c>
      <c r="L68" s="523">
        <f>'E4-Plan rash. 22-izdat- izvor.'!L250</f>
        <v>0</v>
      </c>
      <c r="M68" s="523">
        <f>'E4-Plan rash. 22-izdat- izvor.'!M250</f>
        <v>0</v>
      </c>
      <c r="N68" s="523">
        <f>'E4-Plan rash. 22-izdat- izvor.'!N250</f>
        <v>0</v>
      </c>
      <c r="O68" s="523">
        <f>'E4-Plan rash. 22-izdat- izvor.'!O250</f>
        <v>0</v>
      </c>
      <c r="P68" s="523">
        <f>'E4-Plan rash. 22-izdat- izvor.'!P250</f>
        <v>0</v>
      </c>
      <c r="Q68" s="523">
        <f>'E4-Plan rash. 22-izdat- izvor.'!Q250</f>
        <v>0</v>
      </c>
      <c r="R68" s="175">
        <v>1032100</v>
      </c>
      <c r="S68" s="175">
        <f t="shared" si="59"/>
        <v>-427100</v>
      </c>
      <c r="T68" s="172">
        <f t="shared" si="41"/>
        <v>58.618350934986921</v>
      </c>
    </row>
    <row r="69" spans="1:20" ht="13.2" x14ac:dyDescent="0.25">
      <c r="A69" s="522">
        <v>423</v>
      </c>
      <c r="B69" s="515" t="s">
        <v>83</v>
      </c>
      <c r="C69" s="523">
        <f>'E4-Plan rash. 22-izdat- izvor.'!C252</f>
        <v>0</v>
      </c>
      <c r="D69" s="523">
        <f>'E4-Plan rash. 22-izdat- izvor.'!D252</f>
        <v>0</v>
      </c>
      <c r="E69" s="523">
        <f>'E4-Plan rash. 22-izdat- izvor.'!E252</f>
        <v>0</v>
      </c>
      <c r="F69" s="523">
        <f>'E4-Plan rash. 22-izdat- izvor.'!F252</f>
        <v>0</v>
      </c>
      <c r="G69" s="523">
        <f>'E4-Plan rash. 22-izdat- izvor.'!G252</f>
        <v>0</v>
      </c>
      <c r="H69" s="523">
        <f>'E4-Plan rash. 22-izdat- izvor.'!H252</f>
        <v>0</v>
      </c>
      <c r="I69" s="523">
        <f>'E4-Plan rash. 22-izdat- izvor.'!I252</f>
        <v>0</v>
      </c>
      <c r="J69" s="523">
        <f>'E4-Plan rash. 22-izdat- izvor.'!J252</f>
        <v>0</v>
      </c>
      <c r="K69" s="523">
        <f>'E4-Plan rash. 22-izdat- izvor.'!K252</f>
        <v>0</v>
      </c>
      <c r="L69" s="523">
        <f>'E4-Plan rash. 22-izdat- izvor.'!L252</f>
        <v>0</v>
      </c>
      <c r="M69" s="523">
        <f>'E4-Plan rash. 22-izdat- izvor.'!M252</f>
        <v>0</v>
      </c>
      <c r="N69" s="523">
        <f>'E4-Plan rash. 22-izdat- izvor.'!N252</f>
        <v>0</v>
      </c>
      <c r="O69" s="523">
        <f>'E4-Plan rash. 22-izdat- izvor.'!O252</f>
        <v>0</v>
      </c>
      <c r="P69" s="523">
        <f>'E4-Plan rash. 22-izdat- izvor.'!P252</f>
        <v>0</v>
      </c>
      <c r="Q69" s="523">
        <f>'E4-Plan rash. 22-izdat- izvor.'!Q252</f>
        <v>0</v>
      </c>
      <c r="R69" s="175">
        <v>0</v>
      </c>
      <c r="S69" s="175">
        <f t="shared" si="59"/>
        <v>0</v>
      </c>
      <c r="T69" s="172" t="e">
        <f t="shared" si="41"/>
        <v>#DIV/0!</v>
      </c>
    </row>
    <row r="70" spans="1:20" ht="13.2" x14ac:dyDescent="0.25">
      <c r="A70" s="522">
        <v>426</v>
      </c>
      <c r="B70" s="515" t="s">
        <v>338</v>
      </c>
      <c r="C70" s="523">
        <f>'E4-Plan rash. 22-izdat- izvor.'!C255</f>
        <v>0</v>
      </c>
      <c r="D70" s="523">
        <f>'E4-Plan rash. 22-izdat- izvor.'!D255</f>
        <v>0</v>
      </c>
      <c r="E70" s="523">
        <f>'E4-Plan rash. 22-izdat- izvor.'!E255</f>
        <v>0</v>
      </c>
      <c r="F70" s="523">
        <f>'E4-Plan rash. 22-izdat- izvor.'!F255</f>
        <v>0</v>
      </c>
      <c r="G70" s="523">
        <f>'E4-Plan rash. 22-izdat- izvor.'!G255</f>
        <v>0</v>
      </c>
      <c r="H70" s="523">
        <f>'E4-Plan rash. 22-izdat- izvor.'!H255</f>
        <v>0</v>
      </c>
      <c r="I70" s="523">
        <f>'E4-Plan rash. 22-izdat- izvor.'!I255</f>
        <v>0</v>
      </c>
      <c r="J70" s="523">
        <f>'E4-Plan rash. 22-izdat- izvor.'!J255</f>
        <v>0</v>
      </c>
      <c r="K70" s="523">
        <f>'E4-Plan rash. 22-izdat- izvor.'!K255</f>
        <v>0</v>
      </c>
      <c r="L70" s="523">
        <f>'E4-Plan rash. 22-izdat- izvor.'!L255</f>
        <v>0</v>
      </c>
      <c r="M70" s="523">
        <f>'E4-Plan rash. 22-izdat- izvor.'!M255</f>
        <v>0</v>
      </c>
      <c r="N70" s="523">
        <f>'E4-Plan rash. 22-izdat- izvor.'!N255</f>
        <v>0</v>
      </c>
      <c r="O70" s="523">
        <f>'E4-Plan rash. 22-izdat- izvor.'!O255</f>
        <v>0</v>
      </c>
      <c r="P70" s="523">
        <f>'E4-Plan rash. 22-izdat- izvor.'!P255</f>
        <v>0</v>
      </c>
      <c r="Q70" s="523">
        <f>'E4-Plan rash. 22-izdat- izvor.'!Q255</f>
        <v>0</v>
      </c>
      <c r="R70" s="175">
        <v>0</v>
      </c>
      <c r="S70" s="175">
        <f t="shared" si="59"/>
        <v>0</v>
      </c>
      <c r="T70" s="172" t="e">
        <f t="shared" si="41"/>
        <v>#DIV/0!</v>
      </c>
    </row>
    <row r="71" spans="1:20" ht="23.4" x14ac:dyDescent="0.25">
      <c r="A71" s="522">
        <v>451</v>
      </c>
      <c r="B71" s="515" t="s">
        <v>399</v>
      </c>
      <c r="C71" s="523">
        <f>'E4-Plan rash. 22-izdat- izvor.'!C258</f>
        <v>0</v>
      </c>
      <c r="D71" s="523">
        <f>'E4-Plan rash. 22-izdat- izvor.'!D258</f>
        <v>0</v>
      </c>
      <c r="E71" s="523">
        <f>'E4-Plan rash. 22-izdat- izvor.'!E258</f>
        <v>0</v>
      </c>
      <c r="F71" s="523">
        <f>'E4-Plan rash. 22-izdat- izvor.'!F258</f>
        <v>0</v>
      </c>
      <c r="G71" s="523">
        <f>'E4-Plan rash. 22-izdat- izvor.'!G258</f>
        <v>0</v>
      </c>
      <c r="H71" s="523">
        <f>'E4-Plan rash. 22-izdat- izvor.'!H258</f>
        <v>0</v>
      </c>
      <c r="I71" s="523">
        <f>'E4-Plan rash. 22-izdat- izvor.'!I258</f>
        <v>0</v>
      </c>
      <c r="J71" s="523">
        <f>'E4-Plan rash. 22-izdat- izvor.'!J258</f>
        <v>0</v>
      </c>
      <c r="K71" s="523">
        <f>'E4-Plan rash. 22-izdat- izvor.'!K258</f>
        <v>0</v>
      </c>
      <c r="L71" s="523">
        <f>'E4-Plan rash. 22-izdat- izvor.'!L258</f>
        <v>0</v>
      </c>
      <c r="M71" s="523">
        <f>'E4-Plan rash. 22-izdat- izvor.'!M258</f>
        <v>0</v>
      </c>
      <c r="N71" s="523">
        <f>'E4-Plan rash. 22-izdat- izvor.'!N258</f>
        <v>0</v>
      </c>
      <c r="O71" s="523">
        <f>'E4-Plan rash. 22-izdat- izvor.'!O258</f>
        <v>0</v>
      </c>
      <c r="P71" s="523">
        <f>'E4-Plan rash. 22-izdat- izvor.'!P258</f>
        <v>0</v>
      </c>
      <c r="Q71" s="523">
        <f>'E4-Plan rash. 22-izdat- izvor.'!Q258</f>
        <v>0</v>
      </c>
      <c r="R71" s="175">
        <v>0</v>
      </c>
      <c r="S71" s="175">
        <f t="shared" ref="S71" si="60">C71-R71</f>
        <v>0</v>
      </c>
      <c r="T71" s="172" t="e">
        <f t="shared" ref="T71" si="61">C71*100/R71</f>
        <v>#DIV/0!</v>
      </c>
    </row>
    <row r="72" spans="1:20" ht="23.4" x14ac:dyDescent="0.25">
      <c r="A72" s="522">
        <v>453</v>
      </c>
      <c r="B72" s="515" t="s">
        <v>393</v>
      </c>
      <c r="C72" s="523">
        <f>'E4-Plan rash. 22-izdat- izvor.'!C259</f>
        <v>0</v>
      </c>
      <c r="D72" s="523">
        <f>'E4-Plan rash. 22-izdat- izvor.'!D259</f>
        <v>0</v>
      </c>
      <c r="E72" s="523">
        <f>'E4-Plan rash. 22-izdat- izvor.'!E259</f>
        <v>0</v>
      </c>
      <c r="F72" s="523">
        <f>'E4-Plan rash. 22-izdat- izvor.'!F259</f>
        <v>0</v>
      </c>
      <c r="G72" s="523">
        <f>'E4-Plan rash. 22-izdat- izvor.'!G259</f>
        <v>0</v>
      </c>
      <c r="H72" s="523">
        <f>'E4-Plan rash. 22-izdat- izvor.'!H259</f>
        <v>0</v>
      </c>
      <c r="I72" s="523">
        <f>'E4-Plan rash. 22-izdat- izvor.'!I259</f>
        <v>0</v>
      </c>
      <c r="J72" s="523">
        <f>'E4-Plan rash. 22-izdat- izvor.'!J259</f>
        <v>0</v>
      </c>
      <c r="K72" s="523">
        <f>'E4-Plan rash. 22-izdat- izvor.'!K259</f>
        <v>0</v>
      </c>
      <c r="L72" s="523">
        <f>'E4-Plan rash. 22-izdat- izvor.'!L259</f>
        <v>0</v>
      </c>
      <c r="M72" s="523">
        <f>'E4-Plan rash. 22-izdat- izvor.'!M259</f>
        <v>0</v>
      </c>
      <c r="N72" s="523">
        <f>'E4-Plan rash. 22-izdat- izvor.'!N259</f>
        <v>0</v>
      </c>
      <c r="O72" s="523">
        <f>'E4-Plan rash. 22-izdat- izvor.'!O259</f>
        <v>0</v>
      </c>
      <c r="P72" s="523">
        <f>'E4-Plan rash. 22-izdat- izvor.'!P259</f>
        <v>0</v>
      </c>
      <c r="Q72" s="523">
        <f>'E4-Plan rash. 22-izdat- izvor.'!Q259</f>
        <v>0</v>
      </c>
      <c r="R72" s="175">
        <v>0</v>
      </c>
      <c r="S72" s="175">
        <f t="shared" si="59"/>
        <v>0</v>
      </c>
      <c r="T72" s="172" t="e">
        <f t="shared" si="41"/>
        <v>#DIV/0!</v>
      </c>
    </row>
    <row r="73" spans="1:20" s="164" customFormat="1" ht="13.2" x14ac:dyDescent="0.25">
      <c r="A73" s="520" t="s">
        <v>74</v>
      </c>
      <c r="B73" s="470" t="s">
        <v>88</v>
      </c>
      <c r="C73" s="521">
        <f>C74</f>
        <v>5625000</v>
      </c>
      <c r="D73" s="521">
        <f t="shared" ref="D73:Q73" si="62">D74</f>
        <v>0</v>
      </c>
      <c r="E73" s="521">
        <f t="shared" si="62"/>
        <v>0</v>
      </c>
      <c r="F73" s="521">
        <f t="shared" si="62"/>
        <v>5625000</v>
      </c>
      <c r="G73" s="521">
        <f t="shared" si="62"/>
        <v>0</v>
      </c>
      <c r="H73" s="521">
        <f t="shared" si="62"/>
        <v>0</v>
      </c>
      <c r="I73" s="521">
        <f t="shared" si="62"/>
        <v>0</v>
      </c>
      <c r="J73" s="521">
        <f t="shared" si="62"/>
        <v>0</v>
      </c>
      <c r="K73" s="521">
        <f t="shared" si="62"/>
        <v>0</v>
      </c>
      <c r="L73" s="521">
        <f t="shared" si="62"/>
        <v>0</v>
      </c>
      <c r="M73" s="521">
        <f t="shared" si="62"/>
        <v>0</v>
      </c>
      <c r="N73" s="521">
        <f t="shared" si="62"/>
        <v>0</v>
      </c>
      <c r="O73" s="521">
        <f t="shared" si="62"/>
        <v>0</v>
      </c>
      <c r="P73" s="521">
        <f t="shared" si="62"/>
        <v>0</v>
      </c>
      <c r="Q73" s="521">
        <f t="shared" si="62"/>
        <v>0</v>
      </c>
      <c r="R73" s="173">
        <f>SUM(R74:R74)</f>
        <v>2360000</v>
      </c>
      <c r="S73" s="173">
        <f>SUM(S74:S74)</f>
        <v>3265000</v>
      </c>
      <c r="T73" s="172">
        <f t="shared" si="41"/>
        <v>238.34745762711864</v>
      </c>
    </row>
    <row r="74" spans="1:20" ht="24" thickBot="1" x14ac:dyDescent="0.3">
      <c r="A74" s="532">
        <v>423</v>
      </c>
      <c r="B74" s="533" t="s">
        <v>89</v>
      </c>
      <c r="C74" s="534">
        <f>'E4-Plan rash. 22-izdat- izvor.'!C262</f>
        <v>5625000</v>
      </c>
      <c r="D74" s="534">
        <f>'E4-Plan rash. 22-izdat- izvor.'!D262</f>
        <v>0</v>
      </c>
      <c r="E74" s="534">
        <f>'E4-Plan rash. 22-izdat- izvor.'!E262</f>
        <v>0</v>
      </c>
      <c r="F74" s="534">
        <f>'E4-Plan rash. 22-izdat- izvor.'!F262</f>
        <v>5625000</v>
      </c>
      <c r="G74" s="534">
        <f>'E4-Plan rash. 22-izdat- izvor.'!G262</f>
        <v>0</v>
      </c>
      <c r="H74" s="534">
        <f>'E4-Plan rash. 22-izdat- izvor.'!H262</f>
        <v>0</v>
      </c>
      <c r="I74" s="534">
        <f>'E4-Plan rash. 22-izdat- izvor.'!I262</f>
        <v>0</v>
      </c>
      <c r="J74" s="534">
        <f>'E4-Plan rash. 22-izdat- izvor.'!J262</f>
        <v>0</v>
      </c>
      <c r="K74" s="534">
        <f>'E4-Plan rash. 22-izdat- izvor.'!K262</f>
        <v>0</v>
      </c>
      <c r="L74" s="534">
        <f>'E4-Plan rash. 22-izdat- izvor.'!L262</f>
        <v>0</v>
      </c>
      <c r="M74" s="534">
        <f>'E4-Plan rash. 22-izdat- izvor.'!M262</f>
        <v>0</v>
      </c>
      <c r="N74" s="534">
        <f>'E4-Plan rash. 22-izdat- izvor.'!N262</f>
        <v>0</v>
      </c>
      <c r="O74" s="534">
        <f>'E4-Plan rash. 22-izdat- izvor.'!O262</f>
        <v>0</v>
      </c>
      <c r="P74" s="534">
        <f>'E4-Plan rash. 22-izdat- izvor.'!P262</f>
        <v>0</v>
      </c>
      <c r="Q74" s="534">
        <f>'E4-Plan rash. 22-izdat- izvor.'!Q262</f>
        <v>0</v>
      </c>
      <c r="R74" s="175">
        <v>2360000</v>
      </c>
      <c r="S74" s="175">
        <f>C74-R74</f>
        <v>3265000</v>
      </c>
      <c r="T74" s="172">
        <f t="shared" si="41"/>
        <v>238.34745762711864</v>
      </c>
    </row>
    <row r="75" spans="1:20" ht="13.8" thickBot="1" x14ac:dyDescent="0.3">
      <c r="A75" s="535"/>
      <c r="B75" s="536" t="s">
        <v>90</v>
      </c>
      <c r="C75" s="537">
        <f t="shared" ref="C75:S75" si="63">C7+C48+C63</f>
        <v>74458302</v>
      </c>
      <c r="D75" s="537">
        <f t="shared" si="63"/>
        <v>2550000</v>
      </c>
      <c r="E75" s="537">
        <f t="shared" si="63"/>
        <v>0</v>
      </c>
      <c r="F75" s="537">
        <f t="shared" si="63"/>
        <v>7500000</v>
      </c>
      <c r="G75" s="537">
        <f t="shared" si="63"/>
        <v>300000</v>
      </c>
      <c r="H75" s="537">
        <f t="shared" si="63"/>
        <v>0</v>
      </c>
      <c r="I75" s="537">
        <f t="shared" si="63"/>
        <v>7280000</v>
      </c>
      <c r="J75" s="537">
        <f t="shared" si="63"/>
        <v>0</v>
      </c>
      <c r="K75" s="537">
        <f t="shared" si="63"/>
        <v>50558550</v>
      </c>
      <c r="L75" s="537">
        <f t="shared" si="63"/>
        <v>5293012</v>
      </c>
      <c r="M75" s="537">
        <f t="shared" si="63"/>
        <v>876740</v>
      </c>
      <c r="N75" s="537">
        <f t="shared" si="63"/>
        <v>0</v>
      </c>
      <c r="O75" s="537">
        <f t="shared" si="63"/>
        <v>100000</v>
      </c>
      <c r="P75" s="537">
        <f t="shared" si="63"/>
        <v>0</v>
      </c>
      <c r="Q75" s="537">
        <f t="shared" si="63"/>
        <v>0</v>
      </c>
      <c r="R75" s="178">
        <f t="shared" si="63"/>
        <v>70638368.290000007</v>
      </c>
      <c r="S75" s="178">
        <f t="shared" si="63"/>
        <v>3877972.7099999972</v>
      </c>
      <c r="T75" s="172">
        <f t="shared" si="41"/>
        <v>105.40773209018302</v>
      </c>
    </row>
    <row r="76" spans="1:20" x14ac:dyDescent="0.25">
      <c r="B76" s="179"/>
    </row>
  </sheetData>
  <mergeCells count="2">
    <mergeCell ref="A1:Q1"/>
    <mergeCell ref="D3:F3"/>
  </mergeCells>
  <printOptions horizontalCentered="1"/>
  <pageMargins left="0.11811023622047245" right="0" top="0.23622047244094491" bottom="0.19685039370078741" header="0.11811023622047245" footer="0.11811023622047245"/>
  <pageSetup paperSize="9" scale="80" firstPageNumber="3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79"/>
  <sheetViews>
    <sheetView zoomScaleNormal="100" workbookViewId="0">
      <pane xSplit="2" ySplit="4" topLeftCell="C38" activePane="bottomRight" state="frozen"/>
      <selection pane="topRight" activeCell="W1" sqref="W1"/>
      <selection pane="bottomLeft" activeCell="A149" sqref="A149"/>
      <selection pane="bottomRight" activeCell="A16" sqref="A16"/>
    </sheetView>
  </sheetViews>
  <sheetFormatPr defaultColWidth="8.88671875" defaultRowHeight="12.6" x14ac:dyDescent="0.25"/>
  <cols>
    <col min="1" max="1" width="6.44140625" style="240" customWidth="1"/>
    <col min="2" max="2" width="27" style="241" customWidth="1"/>
    <col min="3" max="3" width="12.88671875" style="242" customWidth="1"/>
    <col min="4" max="4" width="11.5546875" style="242" customWidth="1"/>
    <col min="5" max="5" width="9.109375" style="242" customWidth="1"/>
    <col min="6" max="6" width="12" style="242" customWidth="1"/>
    <col min="7" max="7" width="10.88671875" style="242" customWidth="1"/>
    <col min="8" max="8" width="4.6640625" style="242" customWidth="1"/>
    <col min="9" max="9" width="11.88671875" style="242" customWidth="1"/>
    <col min="10" max="10" width="13" style="242" customWidth="1"/>
    <col min="11" max="12" width="11.5546875" style="242" customWidth="1"/>
    <col min="13" max="13" width="8.109375" style="242" customWidth="1"/>
    <col min="14" max="14" width="10.33203125" style="242" customWidth="1"/>
    <col min="15" max="15" width="7" style="242" customWidth="1"/>
    <col min="16" max="16" width="7.44140625" style="242" customWidth="1"/>
    <col min="17" max="17" width="12.88671875" style="195" customWidth="1"/>
    <col min="18" max="18" width="11.6640625" style="195" bestFit="1" customWidth="1"/>
    <col min="19" max="19" width="9.33203125" style="195" customWidth="1"/>
    <col min="20" max="20" width="11.6640625" style="195" bestFit="1" customWidth="1"/>
    <col min="21" max="21" width="10.33203125" style="195" customWidth="1"/>
    <col min="22" max="22" width="6" style="195" customWidth="1"/>
    <col min="23" max="23" width="11.5546875" style="195" bestFit="1" customWidth="1"/>
    <col min="24" max="24" width="12.5546875" style="195" bestFit="1" customWidth="1"/>
    <col min="25" max="25" width="11.5546875" style="195" customWidth="1"/>
    <col min="26" max="26" width="10" style="195" bestFit="1" customWidth="1"/>
    <col min="27" max="27" width="8.33203125" style="195" customWidth="1"/>
    <col min="28" max="28" width="10.44140625" style="195" customWidth="1"/>
    <col min="29" max="29" width="6.6640625" style="195" customWidth="1"/>
    <col min="30" max="30" width="7.44140625" style="195" customWidth="1"/>
    <col min="31" max="16384" width="8.88671875" style="195"/>
  </cols>
  <sheetData>
    <row r="1" spans="1:30" ht="24" customHeight="1" x14ac:dyDescent="0.25">
      <c r="A1" s="667" t="s">
        <v>13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</row>
    <row r="2" spans="1:30" s="197" customFormat="1" ht="6.6" customHeight="1" thickBot="1" x14ac:dyDescent="0.3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30" s="203" customFormat="1" ht="60" customHeight="1" thickBot="1" x14ac:dyDescent="0.3">
      <c r="A3" s="198" t="s">
        <v>14</v>
      </c>
      <c r="B3" s="199" t="s">
        <v>15</v>
      </c>
      <c r="C3" s="421" t="s">
        <v>471</v>
      </c>
      <c r="D3" s="668" t="s">
        <v>4</v>
      </c>
      <c r="E3" s="669"/>
      <c r="F3" s="669"/>
      <c r="G3" s="433"/>
      <c r="H3" s="434"/>
      <c r="I3" s="431" t="s">
        <v>5</v>
      </c>
      <c r="J3" s="200" t="s">
        <v>6</v>
      </c>
      <c r="K3" s="200" t="s">
        <v>7</v>
      </c>
      <c r="L3" s="565" t="s">
        <v>505</v>
      </c>
      <c r="M3" s="200" t="s">
        <v>16</v>
      </c>
      <c r="N3" s="200" t="s">
        <v>8</v>
      </c>
      <c r="O3" s="200" t="s">
        <v>9</v>
      </c>
      <c r="P3" s="200" t="s">
        <v>403</v>
      </c>
      <c r="Q3" s="343" t="s">
        <v>501</v>
      </c>
      <c r="R3" s="670" t="s">
        <v>4</v>
      </c>
      <c r="S3" s="670"/>
      <c r="T3" s="670"/>
      <c r="U3" s="201"/>
      <c r="V3" s="201"/>
      <c r="W3" s="201" t="s">
        <v>5</v>
      </c>
      <c r="X3" s="201" t="s">
        <v>6</v>
      </c>
      <c r="Y3" s="201" t="s">
        <v>7</v>
      </c>
      <c r="Z3" s="579" t="s">
        <v>507</v>
      </c>
      <c r="AA3" s="201" t="s">
        <v>16</v>
      </c>
      <c r="AB3" s="201" t="s">
        <v>8</v>
      </c>
      <c r="AC3" s="202" t="s">
        <v>9</v>
      </c>
      <c r="AD3" s="202" t="s">
        <v>403</v>
      </c>
    </row>
    <row r="4" spans="1:30" ht="40.200000000000003" thickBot="1" x14ac:dyDescent="0.3">
      <c r="A4" s="204"/>
      <c r="B4" s="205"/>
      <c r="C4" s="206"/>
      <c r="D4" s="432" t="s">
        <v>10</v>
      </c>
      <c r="E4" s="371" t="s">
        <v>445</v>
      </c>
      <c r="F4" s="372" t="s">
        <v>419</v>
      </c>
      <c r="G4" s="435" t="s">
        <v>506</v>
      </c>
      <c r="H4" s="435" t="s">
        <v>447</v>
      </c>
      <c r="I4" s="209">
        <v>3211</v>
      </c>
      <c r="J4" s="210" t="s">
        <v>11</v>
      </c>
      <c r="K4" s="209">
        <v>5211</v>
      </c>
      <c r="L4" s="209">
        <v>525</v>
      </c>
      <c r="M4" s="209">
        <v>6211</v>
      </c>
      <c r="N4" s="209">
        <v>7311</v>
      </c>
      <c r="O4" s="209">
        <v>8311</v>
      </c>
      <c r="P4" s="209">
        <v>922</v>
      </c>
      <c r="Q4" s="206"/>
      <c r="R4" s="435" t="s">
        <v>10</v>
      </c>
      <c r="S4" s="435" t="s">
        <v>446</v>
      </c>
      <c r="T4" s="435" t="s">
        <v>419</v>
      </c>
      <c r="U4" s="435" t="s">
        <v>382</v>
      </c>
      <c r="V4" s="435" t="s">
        <v>448</v>
      </c>
      <c r="W4" s="435">
        <v>3211</v>
      </c>
      <c r="X4" s="435" t="s">
        <v>11</v>
      </c>
      <c r="Y4" s="435">
        <v>5211</v>
      </c>
      <c r="Z4" s="435">
        <v>525</v>
      </c>
      <c r="AA4" s="435">
        <v>6211</v>
      </c>
      <c r="AB4" s="435">
        <v>7311</v>
      </c>
      <c r="AC4" s="435">
        <v>8311</v>
      </c>
      <c r="AD4" s="435">
        <v>922</v>
      </c>
    </row>
    <row r="5" spans="1:30" s="203" customFormat="1" ht="39.6" x14ac:dyDescent="0.25">
      <c r="A5" s="211"/>
      <c r="B5" s="212" t="s">
        <v>18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ht="13.2" x14ac:dyDescent="0.25">
      <c r="A6" s="214"/>
      <c r="B6" s="215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7" spans="1:30" s="203" customFormat="1" ht="39.6" x14ac:dyDescent="0.25">
      <c r="A7" s="217" t="s">
        <v>19</v>
      </c>
      <c r="B7" s="218" t="s">
        <v>20</v>
      </c>
      <c r="C7" s="171">
        <f>C8+C20+C26+C33+C38</f>
        <v>65867146</v>
      </c>
      <c r="D7" s="171">
        <f t="shared" ref="D7:AD7" si="0">D8+D20+D26+D33+D38</f>
        <v>4500000</v>
      </c>
      <c r="E7" s="171">
        <f t="shared" si="0"/>
        <v>0</v>
      </c>
      <c r="F7" s="171">
        <f t="shared" si="0"/>
        <v>0</v>
      </c>
      <c r="G7" s="171">
        <f t="shared" si="0"/>
        <v>300000</v>
      </c>
      <c r="H7" s="171">
        <f t="shared" si="0"/>
        <v>0</v>
      </c>
      <c r="I7" s="171">
        <f t="shared" si="0"/>
        <v>5276925</v>
      </c>
      <c r="J7" s="171">
        <f t="shared" si="0"/>
        <v>50501007</v>
      </c>
      <c r="K7" s="171">
        <f t="shared" si="0"/>
        <v>3989490</v>
      </c>
      <c r="L7" s="171">
        <f t="shared" si="0"/>
        <v>1019181</v>
      </c>
      <c r="M7" s="171">
        <f t="shared" si="0"/>
        <v>0</v>
      </c>
      <c r="N7" s="171">
        <f t="shared" si="0"/>
        <v>0</v>
      </c>
      <c r="O7" s="171">
        <f t="shared" si="0"/>
        <v>0</v>
      </c>
      <c r="P7" s="171">
        <f t="shared" si="0"/>
        <v>0</v>
      </c>
      <c r="Q7" s="171">
        <f t="shared" si="0"/>
        <v>61578965</v>
      </c>
      <c r="R7" s="171">
        <f t="shared" si="0"/>
        <v>5000000</v>
      </c>
      <c r="S7" s="171">
        <f t="shared" si="0"/>
        <v>0</v>
      </c>
      <c r="T7" s="171">
        <f t="shared" si="0"/>
        <v>0</v>
      </c>
      <c r="U7" s="171">
        <f t="shared" si="0"/>
        <v>300000</v>
      </c>
      <c r="V7" s="171">
        <f t="shared" si="0"/>
        <v>0</v>
      </c>
      <c r="W7" s="171">
        <f t="shared" si="0"/>
        <v>5274925</v>
      </c>
      <c r="X7" s="171">
        <f t="shared" si="0"/>
        <v>50658550</v>
      </c>
      <c r="Y7" s="171">
        <f t="shared" si="0"/>
        <v>345490</v>
      </c>
      <c r="Z7" s="171">
        <f t="shared" si="0"/>
        <v>0</v>
      </c>
      <c r="AA7" s="171">
        <f t="shared" si="0"/>
        <v>0</v>
      </c>
      <c r="AB7" s="171">
        <f t="shared" si="0"/>
        <v>0</v>
      </c>
      <c r="AC7" s="171">
        <f t="shared" si="0"/>
        <v>0</v>
      </c>
      <c r="AD7" s="171">
        <f t="shared" si="0"/>
        <v>0</v>
      </c>
    </row>
    <row r="8" spans="1:30" ht="28.5" customHeight="1" x14ac:dyDescent="0.25">
      <c r="A8" s="220" t="s">
        <v>21</v>
      </c>
      <c r="B8" s="221" t="s">
        <v>22</v>
      </c>
      <c r="C8" s="222">
        <f t="shared" ref="C8:I8" si="1">SUM(C9:C17)</f>
        <v>62991742</v>
      </c>
      <c r="D8" s="222">
        <f t="shared" si="1"/>
        <v>3900000</v>
      </c>
      <c r="E8" s="222">
        <f t="shared" ref="E8" si="2">SUM(E9:E17)</f>
        <v>0</v>
      </c>
      <c r="F8" s="222">
        <f t="shared" si="1"/>
        <v>0</v>
      </c>
      <c r="G8" s="222">
        <f t="shared" si="1"/>
        <v>0</v>
      </c>
      <c r="H8" s="222">
        <f t="shared" si="1"/>
        <v>0</v>
      </c>
      <c r="I8" s="222">
        <f t="shared" si="1"/>
        <v>4701245</v>
      </c>
      <c r="J8" s="222">
        <f t="shared" ref="J8:AD8" si="3">SUM(J9:J17)</f>
        <v>50401007</v>
      </c>
      <c r="K8" s="222">
        <f t="shared" si="3"/>
        <v>3989490</v>
      </c>
      <c r="L8" s="222">
        <f t="shared" ref="L8" si="4">SUM(L9:L17)</f>
        <v>0</v>
      </c>
      <c r="M8" s="222">
        <f t="shared" si="3"/>
        <v>0</v>
      </c>
      <c r="N8" s="222">
        <f t="shared" si="3"/>
        <v>0</v>
      </c>
      <c r="O8" s="222">
        <f t="shared" si="3"/>
        <v>0</v>
      </c>
      <c r="P8" s="222">
        <f t="shared" si="3"/>
        <v>0</v>
      </c>
      <c r="Q8" s="222">
        <f t="shared" si="3"/>
        <v>59799142</v>
      </c>
      <c r="R8" s="222">
        <f t="shared" si="3"/>
        <v>4400000</v>
      </c>
      <c r="S8" s="222">
        <f t="shared" ref="S8" si="5">SUM(S9:S17)</f>
        <v>0</v>
      </c>
      <c r="T8" s="222">
        <f t="shared" si="3"/>
        <v>0</v>
      </c>
      <c r="U8" s="222">
        <f t="shared" si="3"/>
        <v>0</v>
      </c>
      <c r="V8" s="222">
        <f t="shared" si="3"/>
        <v>0</v>
      </c>
      <c r="W8" s="222">
        <f t="shared" si="3"/>
        <v>4812645</v>
      </c>
      <c r="X8" s="222">
        <f t="shared" si="3"/>
        <v>50401007</v>
      </c>
      <c r="Y8" s="222">
        <f t="shared" si="3"/>
        <v>185490</v>
      </c>
      <c r="Z8" s="222">
        <f t="shared" ref="Z8" si="6">SUM(Z9:Z17)</f>
        <v>0</v>
      </c>
      <c r="AA8" s="222">
        <f t="shared" si="3"/>
        <v>0</v>
      </c>
      <c r="AB8" s="222">
        <f t="shared" si="3"/>
        <v>0</v>
      </c>
      <c r="AC8" s="222">
        <f t="shared" si="3"/>
        <v>0</v>
      </c>
      <c r="AD8" s="222">
        <f t="shared" si="3"/>
        <v>0</v>
      </c>
    </row>
    <row r="9" spans="1:30" ht="13.2" x14ac:dyDescent="0.25">
      <c r="A9" s="223">
        <v>311</v>
      </c>
      <c r="B9" s="215" t="s">
        <v>209</v>
      </c>
      <c r="C9" s="224">
        <f>'E4-Plan rash. 22-izdat- izvor.'!R12</f>
        <v>46765634</v>
      </c>
      <c r="D9" s="224">
        <f>'E4-Plan rash. 22-izdat- izvor.'!S12</f>
        <v>2000000</v>
      </c>
      <c r="E9" s="224">
        <f>'E4-Plan rash. 22-izdat- izvor.'!T12</f>
        <v>0</v>
      </c>
      <c r="F9" s="224">
        <f>'E4-Plan rash. 22-izdat- izvor.'!U12</f>
        <v>0</v>
      </c>
      <c r="G9" s="224">
        <f>'E4-Plan rash. 22-izdat- izvor.'!V12</f>
        <v>0</v>
      </c>
      <c r="H9" s="224">
        <f>'E4-Plan rash. 22-izdat- izvor.'!W12</f>
        <v>0</v>
      </c>
      <c r="I9" s="224">
        <f>'E4-Plan rash. 22-izdat- izvor.'!X12</f>
        <v>2864260</v>
      </c>
      <c r="J9" s="224">
        <f>'E4-Plan rash. 22-izdat- izvor.'!Y12</f>
        <v>39129684</v>
      </c>
      <c r="K9" s="224">
        <f>'E4-Plan rash. 22-izdat- izvor.'!Z12</f>
        <v>2771690</v>
      </c>
      <c r="L9" s="224">
        <f>'E4-Plan rash. 22-izdat- izvor.'!AA12</f>
        <v>0</v>
      </c>
      <c r="M9" s="224">
        <f>'E4-Plan rash. 22-izdat- izvor.'!AB12</f>
        <v>0</v>
      </c>
      <c r="N9" s="224">
        <f>'E4-Plan rash. 22-izdat- izvor.'!AC12</f>
        <v>0</v>
      </c>
      <c r="O9" s="224">
        <f>'E4-Plan rash. 22-izdat- izvor.'!AD12</f>
        <v>0</v>
      </c>
      <c r="P9" s="224">
        <f>'E4-Plan rash. 22-izdat- izvor.'!AE12</f>
        <v>0</v>
      </c>
      <c r="Q9" s="224">
        <f>'E4-Plan rash. 22-izdat- izvor.'!AF12</f>
        <v>44553960</v>
      </c>
      <c r="R9" s="224">
        <f>'E4-Plan rash. 22-izdat- izvor.'!AG12</f>
        <v>2300000</v>
      </c>
      <c r="S9" s="224">
        <f>'E4-Plan rash. 22-izdat- izvor.'!AH12</f>
        <v>0</v>
      </c>
      <c r="T9" s="224">
        <f>'E4-Plan rash. 22-izdat- izvor.'!AI12</f>
        <v>0</v>
      </c>
      <c r="U9" s="224">
        <f>'E4-Plan rash. 22-izdat- izvor.'!AJ12</f>
        <v>0</v>
      </c>
      <c r="V9" s="224">
        <f>'E4-Plan rash. 22-izdat- izvor.'!AK12</f>
        <v>0</v>
      </c>
      <c r="W9" s="224">
        <f>'E4-Plan rash. 22-izdat- izvor.'!AL12</f>
        <v>3072660</v>
      </c>
      <c r="X9" s="224">
        <f>'E4-Plan rash. 22-izdat- izvor.'!AM12</f>
        <v>39115810</v>
      </c>
      <c r="Y9" s="224">
        <f>'E4-Plan rash. 22-izdat- izvor.'!AN12</f>
        <v>65490</v>
      </c>
      <c r="Z9" s="224">
        <f>'E4-Plan rash. 22-izdat- izvor.'!AO12</f>
        <v>0</v>
      </c>
      <c r="AA9" s="224">
        <f>'E4-Plan rash. 22-izdat- izvor.'!AO12</f>
        <v>0</v>
      </c>
      <c r="AB9" s="224">
        <f>'E4-Plan rash. 22-izdat- izvor.'!AP12</f>
        <v>0</v>
      </c>
      <c r="AC9" s="224">
        <f>'E4-Plan rash. 22-izdat- izvor.'!AQ12</f>
        <v>0</v>
      </c>
      <c r="AD9" s="224">
        <f>'E4-Plan rash. 22-izdat- izvor.'!AR12</f>
        <v>0</v>
      </c>
    </row>
    <row r="10" spans="1:30" ht="13.2" x14ac:dyDescent="0.25">
      <c r="A10" s="223">
        <v>312</v>
      </c>
      <c r="B10" s="215" t="s">
        <v>24</v>
      </c>
      <c r="C10" s="224">
        <f>'E4-Plan rash. 22-izdat- izvor.'!R14</f>
        <v>1109200</v>
      </c>
      <c r="D10" s="224">
        <f>'E4-Plan rash. 22-izdat- izvor.'!S14</f>
        <v>0</v>
      </c>
      <c r="E10" s="224">
        <f>'E4-Plan rash. 22-izdat- izvor.'!T14</f>
        <v>0</v>
      </c>
      <c r="F10" s="224">
        <f>'E4-Plan rash. 22-izdat- izvor.'!U14</f>
        <v>0</v>
      </c>
      <c r="G10" s="224">
        <f>'E4-Plan rash. 22-izdat- izvor.'!V14</f>
        <v>0</v>
      </c>
      <c r="H10" s="224">
        <f>'E4-Plan rash. 22-izdat- izvor.'!W14</f>
        <v>0</v>
      </c>
      <c r="I10" s="224">
        <f>'E4-Plan rash. 22-izdat- izvor.'!X14</f>
        <v>15000</v>
      </c>
      <c r="J10" s="224">
        <f>'E4-Plan rash. 22-izdat- izvor.'!Y14</f>
        <v>1094200</v>
      </c>
      <c r="K10" s="224">
        <f>'E4-Plan rash. 22-izdat- izvor.'!Z14</f>
        <v>0</v>
      </c>
      <c r="L10" s="224">
        <f>'E4-Plan rash. 22-izdat- izvor.'!AA14</f>
        <v>0</v>
      </c>
      <c r="M10" s="224">
        <f>'E4-Plan rash. 22-izdat- izvor.'!AB14</f>
        <v>0</v>
      </c>
      <c r="N10" s="224">
        <f>'E4-Plan rash. 22-izdat- izvor.'!AC14</f>
        <v>0</v>
      </c>
      <c r="O10" s="224">
        <f>'E4-Plan rash. 22-izdat- izvor.'!AD14</f>
        <v>0</v>
      </c>
      <c r="P10" s="224">
        <f>'E4-Plan rash. 22-izdat- izvor.'!AE14</f>
        <v>0</v>
      </c>
      <c r="Q10" s="224">
        <f>'E4-Plan rash. 22-izdat- izvor.'!AF14</f>
        <v>1115400</v>
      </c>
      <c r="R10" s="224">
        <f>'E4-Plan rash. 22-izdat- izvor.'!AG14</f>
        <v>0</v>
      </c>
      <c r="S10" s="224">
        <f>'E4-Plan rash. 22-izdat- izvor.'!AH14</f>
        <v>0</v>
      </c>
      <c r="T10" s="224">
        <f>'E4-Plan rash. 22-izdat- izvor.'!AI14</f>
        <v>0</v>
      </c>
      <c r="U10" s="224">
        <f>'E4-Plan rash. 22-izdat- izvor.'!AJ14</f>
        <v>0</v>
      </c>
      <c r="V10" s="224">
        <f>'E4-Plan rash. 22-izdat- izvor.'!AK14</f>
        <v>0</v>
      </c>
      <c r="W10" s="224">
        <f>'E4-Plan rash. 22-izdat- izvor.'!AL14</f>
        <v>15000</v>
      </c>
      <c r="X10" s="224">
        <f>'E4-Plan rash. 22-izdat- izvor.'!AM14</f>
        <v>1100400</v>
      </c>
      <c r="Y10" s="224">
        <f>'E4-Plan rash. 22-izdat- izvor.'!AN14</f>
        <v>0</v>
      </c>
      <c r="Z10" s="224">
        <f>'E4-Plan rash. 22-izdat- izvor.'!AO14</f>
        <v>0</v>
      </c>
      <c r="AA10" s="224">
        <f>'E4-Plan rash. 22-izdat- izvor.'!AO14</f>
        <v>0</v>
      </c>
      <c r="AB10" s="224">
        <f>'E4-Plan rash. 22-izdat- izvor.'!AP14</f>
        <v>0</v>
      </c>
      <c r="AC10" s="224">
        <f>'E4-Plan rash. 22-izdat- izvor.'!AQ14</f>
        <v>0</v>
      </c>
      <c r="AD10" s="224">
        <f>'E4-Plan rash. 22-izdat- izvor.'!AR14</f>
        <v>0</v>
      </c>
    </row>
    <row r="11" spans="1:30" s="197" customFormat="1" ht="13.2" x14ac:dyDescent="0.25">
      <c r="A11" s="223">
        <v>313</v>
      </c>
      <c r="B11" s="215" t="s">
        <v>216</v>
      </c>
      <c r="C11" s="224">
        <f>'E4-Plan rash. 22-izdat- izvor.'!R17</f>
        <v>6475656</v>
      </c>
      <c r="D11" s="224">
        <f>'E4-Plan rash. 22-izdat- izvor.'!S17</f>
        <v>300000</v>
      </c>
      <c r="E11" s="224">
        <f>'E4-Plan rash. 22-izdat- izvor.'!T17</f>
        <v>0</v>
      </c>
      <c r="F11" s="224">
        <f>'E4-Plan rash. 22-izdat- izvor.'!U17</f>
        <v>0</v>
      </c>
      <c r="G11" s="224">
        <f>'E4-Plan rash. 22-izdat- izvor.'!V17</f>
        <v>0</v>
      </c>
      <c r="H11" s="224">
        <f>'E4-Plan rash. 22-izdat- izvor.'!W17</f>
        <v>0</v>
      </c>
      <c r="I11" s="224">
        <f>'E4-Plan rash. 22-izdat- izvor.'!X17</f>
        <v>499000</v>
      </c>
      <c r="J11" s="224">
        <f>'E4-Plan rash. 22-izdat- izvor.'!Y17</f>
        <v>5288856</v>
      </c>
      <c r="K11" s="224">
        <f>'E4-Plan rash. 22-izdat- izvor.'!Z17</f>
        <v>387800</v>
      </c>
      <c r="L11" s="224">
        <f>'E4-Plan rash. 22-izdat- izvor.'!AA17</f>
        <v>0</v>
      </c>
      <c r="M11" s="224">
        <f>'E4-Plan rash. 22-izdat- izvor.'!AB17</f>
        <v>0</v>
      </c>
      <c r="N11" s="224">
        <f>'E4-Plan rash. 22-izdat- izvor.'!AC17</f>
        <v>0</v>
      </c>
      <c r="O11" s="224">
        <f>'E4-Plan rash. 22-izdat- izvor.'!AD17</f>
        <v>0</v>
      </c>
      <c r="P11" s="224">
        <f>'E4-Plan rash. 22-izdat- izvor.'!AE17</f>
        <v>0</v>
      </c>
      <c r="Q11" s="224">
        <f>'E4-Plan rash. 22-izdat- izvor.'!AF17</f>
        <v>6049030</v>
      </c>
      <c r="R11" s="224">
        <f>'E4-Plan rash. 22-izdat- izvor.'!AG17</f>
        <v>350000</v>
      </c>
      <c r="S11" s="224">
        <f>'E4-Plan rash. 22-izdat- izvor.'!AH17</f>
        <v>0</v>
      </c>
      <c r="T11" s="224">
        <f>'E4-Plan rash. 22-izdat- izvor.'!AI17</f>
        <v>0</v>
      </c>
      <c r="U11" s="224">
        <f>'E4-Plan rash. 22-izdat- izvor.'!AJ17</f>
        <v>0</v>
      </c>
      <c r="V11" s="224">
        <f>'E4-Plan rash. 22-izdat- izvor.'!AK17</f>
        <v>0</v>
      </c>
      <c r="W11" s="224">
        <f>'E4-Plan rash. 22-izdat- izvor.'!AL17</f>
        <v>399000</v>
      </c>
      <c r="X11" s="224">
        <f>'E4-Plan rash. 22-izdat- izvor.'!AM17</f>
        <v>5300030</v>
      </c>
      <c r="Y11" s="224">
        <f>'E4-Plan rash. 22-izdat- izvor.'!AN17</f>
        <v>0</v>
      </c>
      <c r="Z11" s="224">
        <f>'E4-Plan rash. 22-izdat- izvor.'!AO17</f>
        <v>0</v>
      </c>
      <c r="AA11" s="224">
        <f>'E4-Plan rash. 22-izdat- izvor.'!AO17</f>
        <v>0</v>
      </c>
      <c r="AB11" s="224">
        <f>'E4-Plan rash. 22-izdat- izvor.'!AP17</f>
        <v>0</v>
      </c>
      <c r="AC11" s="224">
        <f>'E4-Plan rash. 22-izdat- izvor.'!AQ17</f>
        <v>0</v>
      </c>
      <c r="AD11" s="224">
        <f>'E4-Plan rash. 22-izdat- izvor.'!AR17</f>
        <v>0</v>
      </c>
    </row>
    <row r="12" spans="1:30" ht="13.2" x14ac:dyDescent="0.25">
      <c r="A12" s="223">
        <v>321</v>
      </c>
      <c r="B12" s="215" t="s">
        <v>222</v>
      </c>
      <c r="C12" s="224">
        <f>'E4-Plan rash. 22-izdat- izvor.'!R22</f>
        <v>1179380</v>
      </c>
      <c r="D12" s="224">
        <f>'E4-Plan rash. 22-izdat- izvor.'!S22</f>
        <v>600000</v>
      </c>
      <c r="E12" s="224">
        <f>'E4-Plan rash. 22-izdat- izvor.'!T22</f>
        <v>0</v>
      </c>
      <c r="F12" s="224">
        <f>'E4-Plan rash. 22-izdat- izvor.'!U22</f>
        <v>0</v>
      </c>
      <c r="G12" s="224">
        <f>'E4-Plan rash. 22-izdat- izvor.'!V22</f>
        <v>0</v>
      </c>
      <c r="H12" s="224">
        <f>'E4-Plan rash. 22-izdat- izvor.'!W22</f>
        <v>0</v>
      </c>
      <c r="I12" s="224">
        <f>'E4-Plan rash. 22-izdat- izvor.'!X22</f>
        <v>86770</v>
      </c>
      <c r="J12" s="224">
        <f>'E4-Plan rash. 22-izdat- izvor.'!Y22</f>
        <v>492610</v>
      </c>
      <c r="K12" s="224">
        <f>'E4-Plan rash. 22-izdat- izvor.'!Z22</f>
        <v>0</v>
      </c>
      <c r="L12" s="224">
        <f>'E4-Plan rash. 22-izdat- izvor.'!AA22</f>
        <v>0</v>
      </c>
      <c r="M12" s="224">
        <f>'E4-Plan rash. 22-izdat- izvor.'!AB22</f>
        <v>0</v>
      </c>
      <c r="N12" s="224">
        <f>'E4-Plan rash. 22-izdat- izvor.'!AC22</f>
        <v>0</v>
      </c>
      <c r="O12" s="224">
        <f>'E4-Plan rash. 22-izdat- izvor.'!AD22</f>
        <v>0</v>
      </c>
      <c r="P12" s="224">
        <f>'E4-Plan rash. 22-izdat- izvor.'!AE22</f>
        <v>0</v>
      </c>
      <c r="Q12" s="224">
        <f>'E4-Plan rash. 22-izdat- izvor.'!AF22</f>
        <v>1282280</v>
      </c>
      <c r="R12" s="224">
        <f>'E4-Plan rash. 22-izdat- izvor.'!AG22</f>
        <v>650000</v>
      </c>
      <c r="S12" s="224">
        <f>'E4-Plan rash. 22-izdat- izvor.'!AH22</f>
        <v>0</v>
      </c>
      <c r="T12" s="224">
        <f>'E4-Plan rash. 22-izdat- izvor.'!AI22</f>
        <v>0</v>
      </c>
      <c r="U12" s="224">
        <f>'E4-Plan rash. 22-izdat- izvor.'!AJ22</f>
        <v>0</v>
      </c>
      <c r="V12" s="224">
        <f>'E4-Plan rash. 22-izdat- izvor.'!AK22</f>
        <v>0</v>
      </c>
      <c r="W12" s="224">
        <f>'E4-Plan rash. 22-izdat- izvor.'!AL22</f>
        <v>76770</v>
      </c>
      <c r="X12" s="224">
        <f>'E4-Plan rash. 22-izdat- izvor.'!AM22</f>
        <v>555510</v>
      </c>
      <c r="Y12" s="224">
        <f>'E4-Plan rash. 22-izdat- izvor.'!AN22</f>
        <v>0</v>
      </c>
      <c r="Z12" s="224">
        <f>'E4-Plan rash. 22-izdat- izvor.'!AO22</f>
        <v>0</v>
      </c>
      <c r="AA12" s="224">
        <f>'E4-Plan rash. 22-izdat- izvor.'!AO22</f>
        <v>0</v>
      </c>
      <c r="AB12" s="224">
        <f>'E4-Plan rash. 22-izdat- izvor.'!AP22</f>
        <v>0</v>
      </c>
      <c r="AC12" s="224">
        <f>'E4-Plan rash. 22-izdat- izvor.'!AQ22</f>
        <v>0</v>
      </c>
      <c r="AD12" s="224">
        <f>'E4-Plan rash. 22-izdat- izvor.'!AR22</f>
        <v>0</v>
      </c>
    </row>
    <row r="13" spans="1:30" ht="13.2" x14ac:dyDescent="0.25">
      <c r="A13" s="223">
        <v>322</v>
      </c>
      <c r="B13" s="215" t="s">
        <v>229</v>
      </c>
      <c r="C13" s="224">
        <f>'E4-Plan rash. 22-izdat- izvor.'!R29</f>
        <v>3513402</v>
      </c>
      <c r="D13" s="224">
        <f>'E4-Plan rash. 22-izdat- izvor.'!S29</f>
        <v>800000</v>
      </c>
      <c r="E13" s="224">
        <f>'E4-Plan rash. 22-izdat- izvor.'!T29</f>
        <v>0</v>
      </c>
      <c r="F13" s="224">
        <f>'E4-Plan rash. 22-izdat- izvor.'!U29</f>
        <v>0</v>
      </c>
      <c r="G13" s="224">
        <f>'E4-Plan rash. 22-izdat- izvor.'!V29</f>
        <v>0</v>
      </c>
      <c r="H13" s="224">
        <f>'E4-Plan rash. 22-izdat- izvor.'!W29</f>
        <v>0</v>
      </c>
      <c r="I13" s="224">
        <f>'E4-Plan rash. 22-izdat- izvor.'!X29</f>
        <v>456952</v>
      </c>
      <c r="J13" s="224">
        <f>'E4-Plan rash. 22-izdat- izvor.'!Y29</f>
        <v>2256450</v>
      </c>
      <c r="K13" s="224">
        <f>'E4-Plan rash. 22-izdat- izvor.'!Z29</f>
        <v>0</v>
      </c>
      <c r="L13" s="224">
        <f>'E4-Plan rash. 22-izdat- izvor.'!AA29</f>
        <v>0</v>
      </c>
      <c r="M13" s="224">
        <f>'E4-Plan rash. 22-izdat- izvor.'!AB29</f>
        <v>0</v>
      </c>
      <c r="N13" s="224">
        <f>'E4-Plan rash. 22-izdat- izvor.'!AC29</f>
        <v>0</v>
      </c>
      <c r="O13" s="224">
        <f>'E4-Plan rash. 22-izdat- izvor.'!AD29</f>
        <v>0</v>
      </c>
      <c r="P13" s="224">
        <f>'E4-Plan rash. 22-izdat- izvor.'!AE29</f>
        <v>0</v>
      </c>
      <c r="Q13" s="224">
        <f>'E4-Plan rash. 22-izdat- izvor.'!AF29</f>
        <v>3523402</v>
      </c>
      <c r="R13" s="224">
        <f>'E4-Plan rash. 22-izdat- izvor.'!AG29</f>
        <v>900000</v>
      </c>
      <c r="S13" s="224">
        <f>'E4-Plan rash. 22-izdat- izvor.'!AH29</f>
        <v>0</v>
      </c>
      <c r="T13" s="224">
        <f>'E4-Plan rash. 22-izdat- izvor.'!AI29</f>
        <v>0</v>
      </c>
      <c r="U13" s="224">
        <f>'E4-Plan rash. 22-izdat- izvor.'!AJ29</f>
        <v>0</v>
      </c>
      <c r="V13" s="224">
        <f>'E4-Plan rash. 22-izdat- izvor.'!AK29</f>
        <v>0</v>
      </c>
      <c r="W13" s="224">
        <f>'E4-Plan rash. 22-izdat- izvor.'!AL29</f>
        <v>456952</v>
      </c>
      <c r="X13" s="224">
        <f>'E4-Plan rash. 22-izdat- izvor.'!AM29</f>
        <v>2166450</v>
      </c>
      <c r="Y13" s="224">
        <f>'E4-Plan rash. 22-izdat- izvor.'!AN29</f>
        <v>0</v>
      </c>
      <c r="Z13" s="224">
        <f>'E4-Plan rash. 22-izdat- izvor.'!AO29</f>
        <v>0</v>
      </c>
      <c r="AA13" s="224">
        <f>'E4-Plan rash. 22-izdat- izvor.'!AO29</f>
        <v>0</v>
      </c>
      <c r="AB13" s="224">
        <f>'E4-Plan rash. 22-izdat- izvor.'!AP29</f>
        <v>0</v>
      </c>
      <c r="AC13" s="224">
        <f>'E4-Plan rash. 22-izdat- izvor.'!AQ29</f>
        <v>0</v>
      </c>
      <c r="AD13" s="224">
        <f>'E4-Plan rash. 22-izdat- izvor.'!AR29</f>
        <v>0</v>
      </c>
    </row>
    <row r="14" spans="1:30" s="197" customFormat="1" ht="13.2" x14ac:dyDescent="0.25">
      <c r="A14" s="223">
        <v>323</v>
      </c>
      <c r="B14" s="215" t="s">
        <v>237</v>
      </c>
      <c r="C14" s="224">
        <f>'E4-Plan rash. 22-izdat- izvor.'!R39</f>
        <v>2793270</v>
      </c>
      <c r="D14" s="224">
        <f>'E4-Plan rash. 22-izdat- izvor.'!S39</f>
        <v>100000</v>
      </c>
      <c r="E14" s="224">
        <f>'E4-Plan rash. 22-izdat- izvor.'!T39</f>
        <v>0</v>
      </c>
      <c r="F14" s="224">
        <f>'E4-Plan rash. 22-izdat- izvor.'!U39</f>
        <v>0</v>
      </c>
      <c r="G14" s="224">
        <f>'E4-Plan rash. 22-izdat- izvor.'!V39</f>
        <v>0</v>
      </c>
      <c r="H14" s="224">
        <f>'E4-Plan rash. 22-izdat- izvor.'!W39</f>
        <v>0</v>
      </c>
      <c r="I14" s="224">
        <f>'E4-Plan rash. 22-izdat- izvor.'!X39</f>
        <v>528063</v>
      </c>
      <c r="J14" s="224">
        <f>'E4-Plan rash. 22-izdat- izvor.'!Y39</f>
        <v>2045207</v>
      </c>
      <c r="K14" s="224">
        <f>'E4-Plan rash. 22-izdat- izvor.'!Z39</f>
        <v>120000</v>
      </c>
      <c r="L14" s="224">
        <f>'E4-Plan rash. 22-izdat- izvor.'!AA39</f>
        <v>0</v>
      </c>
      <c r="M14" s="224">
        <f>'E4-Plan rash. 22-izdat- izvor.'!AB39</f>
        <v>0</v>
      </c>
      <c r="N14" s="224">
        <f>'E4-Plan rash. 22-izdat- izvor.'!AC39</f>
        <v>0</v>
      </c>
      <c r="O14" s="224">
        <f>'E4-Plan rash. 22-izdat- izvor.'!AD39</f>
        <v>0</v>
      </c>
      <c r="P14" s="224">
        <f>'E4-Plan rash. 22-izdat- izvor.'!AE39</f>
        <v>0</v>
      </c>
      <c r="Q14" s="224">
        <f>'E4-Plan rash. 22-izdat- izvor.'!AF39</f>
        <v>2829870</v>
      </c>
      <c r="R14" s="224">
        <f>'E4-Plan rash. 22-izdat- izvor.'!AG39</f>
        <v>100000</v>
      </c>
      <c r="S14" s="224">
        <f>'E4-Plan rash. 22-izdat- izvor.'!AH39</f>
        <v>0</v>
      </c>
      <c r="T14" s="224">
        <f>'E4-Plan rash. 22-izdat- izvor.'!AI39</f>
        <v>0</v>
      </c>
      <c r="U14" s="224">
        <f>'E4-Plan rash. 22-izdat- izvor.'!AJ39</f>
        <v>0</v>
      </c>
      <c r="V14" s="224">
        <f>'E4-Plan rash. 22-izdat- izvor.'!AK39</f>
        <v>0</v>
      </c>
      <c r="W14" s="224">
        <f>'E4-Plan rash. 22-izdat- izvor.'!AL39</f>
        <v>541063</v>
      </c>
      <c r="X14" s="224">
        <f>'E4-Plan rash. 22-izdat- izvor.'!AM39</f>
        <v>2068807</v>
      </c>
      <c r="Y14" s="224">
        <f>'E4-Plan rash. 22-izdat- izvor.'!AN39</f>
        <v>120000</v>
      </c>
      <c r="Z14" s="224">
        <f>'E4-Plan rash. 22-izdat- izvor.'!AO39</f>
        <v>0</v>
      </c>
      <c r="AA14" s="224">
        <f>'E4-Plan rash. 22-izdat- izvor.'!AO39</f>
        <v>0</v>
      </c>
      <c r="AB14" s="224">
        <f>'E4-Plan rash. 22-izdat- izvor.'!AP39</f>
        <v>0</v>
      </c>
      <c r="AC14" s="224">
        <f>'E4-Plan rash. 22-izdat- izvor.'!AQ39</f>
        <v>0</v>
      </c>
      <c r="AD14" s="224">
        <f>'E4-Plan rash. 22-izdat- izvor.'!AR39</f>
        <v>0</v>
      </c>
    </row>
    <row r="15" spans="1:30" s="197" customFormat="1" ht="26.4" x14ac:dyDescent="0.25">
      <c r="A15" s="223">
        <v>324</v>
      </c>
      <c r="B15" s="215" t="s">
        <v>248</v>
      </c>
      <c r="C15" s="224">
        <f>'E4-Plan rash. 22-izdat- izvor.'!R41</f>
        <v>0</v>
      </c>
      <c r="D15" s="224">
        <f>'E4-Plan rash. 22-izdat- izvor.'!S41</f>
        <v>0</v>
      </c>
      <c r="E15" s="224">
        <f>'E4-Plan rash. 22-izdat- izvor.'!T41</f>
        <v>0</v>
      </c>
      <c r="F15" s="224">
        <f>'E4-Plan rash. 22-izdat- izvor.'!U41</f>
        <v>0</v>
      </c>
      <c r="G15" s="224">
        <f>'E4-Plan rash. 22-izdat- izvor.'!V41</f>
        <v>0</v>
      </c>
      <c r="H15" s="224">
        <f>'E4-Plan rash. 22-izdat- izvor.'!W41</f>
        <v>0</v>
      </c>
      <c r="I15" s="224">
        <f>'E4-Plan rash. 22-izdat- izvor.'!X41</f>
        <v>0</v>
      </c>
      <c r="J15" s="224">
        <f>'E4-Plan rash. 22-izdat- izvor.'!Y41</f>
        <v>0</v>
      </c>
      <c r="K15" s="224">
        <f>'E4-Plan rash. 22-izdat- izvor.'!Z41</f>
        <v>0</v>
      </c>
      <c r="L15" s="224">
        <f>'E4-Plan rash. 22-izdat- izvor.'!AA41</f>
        <v>0</v>
      </c>
      <c r="M15" s="224">
        <f>'E4-Plan rash. 22-izdat- izvor.'!AB41</f>
        <v>0</v>
      </c>
      <c r="N15" s="224">
        <f>'E4-Plan rash. 22-izdat- izvor.'!AC41</f>
        <v>0</v>
      </c>
      <c r="O15" s="224">
        <f>'E4-Plan rash. 22-izdat- izvor.'!AD41</f>
        <v>0</v>
      </c>
      <c r="P15" s="224">
        <f>'E4-Plan rash. 22-izdat- izvor.'!AE41</f>
        <v>0</v>
      </c>
      <c r="Q15" s="224">
        <f>'E4-Plan rash. 22-izdat- izvor.'!AF41</f>
        <v>0</v>
      </c>
      <c r="R15" s="224">
        <f>'E4-Plan rash. 22-izdat- izvor.'!AG41</f>
        <v>0</v>
      </c>
      <c r="S15" s="224">
        <f>'E4-Plan rash. 22-izdat- izvor.'!AH41</f>
        <v>0</v>
      </c>
      <c r="T15" s="224">
        <f>'E4-Plan rash. 22-izdat- izvor.'!AI41</f>
        <v>0</v>
      </c>
      <c r="U15" s="224">
        <f>'E4-Plan rash. 22-izdat- izvor.'!AJ41</f>
        <v>0</v>
      </c>
      <c r="V15" s="224">
        <f>'E4-Plan rash. 22-izdat- izvor.'!AK41</f>
        <v>0</v>
      </c>
      <c r="W15" s="224">
        <f>'E4-Plan rash. 22-izdat- izvor.'!AL41</f>
        <v>0</v>
      </c>
      <c r="X15" s="224">
        <f>'E4-Plan rash. 22-izdat- izvor.'!AM41</f>
        <v>0</v>
      </c>
      <c r="Y15" s="224">
        <f>'E4-Plan rash. 22-izdat- izvor.'!AN41</f>
        <v>0</v>
      </c>
      <c r="Z15" s="224">
        <f>'E4-Plan rash. 22-izdat- izvor.'!AO41</f>
        <v>0</v>
      </c>
      <c r="AA15" s="224">
        <f>'E4-Plan rash. 22-izdat- izvor.'!AO41</f>
        <v>0</v>
      </c>
      <c r="AB15" s="224">
        <f>'E4-Plan rash. 22-izdat- izvor.'!AP41</f>
        <v>0</v>
      </c>
      <c r="AC15" s="224">
        <f>'E4-Plan rash. 22-izdat- izvor.'!AQ41</f>
        <v>0</v>
      </c>
      <c r="AD15" s="224">
        <f>'E4-Plan rash. 22-izdat- izvor.'!AR41</f>
        <v>0</v>
      </c>
    </row>
    <row r="16" spans="1:30" s="197" customFormat="1" ht="26.4" x14ac:dyDescent="0.25">
      <c r="A16" s="223">
        <v>329</v>
      </c>
      <c r="B16" s="215" t="s">
        <v>53</v>
      </c>
      <c r="C16" s="224">
        <f>'E4-Plan rash. 22-izdat- izvor.'!R49</f>
        <v>874200</v>
      </c>
      <c r="D16" s="224">
        <f>'E4-Plan rash. 22-izdat- izvor.'!S49</f>
        <v>100000</v>
      </c>
      <c r="E16" s="224">
        <f>'E4-Plan rash. 22-izdat- izvor.'!T49</f>
        <v>0</v>
      </c>
      <c r="F16" s="224">
        <f>'E4-Plan rash. 22-izdat- izvor.'!U49</f>
        <v>0</v>
      </c>
      <c r="G16" s="224">
        <f>'E4-Plan rash. 22-izdat- izvor.'!V49</f>
        <v>0</v>
      </c>
      <c r="H16" s="224">
        <f>'E4-Plan rash. 22-izdat- izvor.'!W49</f>
        <v>0</v>
      </c>
      <c r="I16" s="224">
        <f>'E4-Plan rash. 22-izdat- izvor.'!X49</f>
        <v>230200</v>
      </c>
      <c r="J16" s="224">
        <f>'E4-Plan rash. 22-izdat- izvor.'!Y49</f>
        <v>94000</v>
      </c>
      <c r="K16" s="224">
        <f>'E4-Plan rash. 22-izdat- izvor.'!Z49</f>
        <v>450000</v>
      </c>
      <c r="L16" s="224">
        <f>'E4-Plan rash. 22-izdat- izvor.'!AA49</f>
        <v>0</v>
      </c>
      <c r="M16" s="224">
        <f>'E4-Plan rash. 22-izdat- izvor.'!AB49</f>
        <v>0</v>
      </c>
      <c r="N16" s="224">
        <f>'E4-Plan rash. 22-izdat- izvor.'!AC49</f>
        <v>0</v>
      </c>
      <c r="O16" s="224">
        <f>'E4-Plan rash. 22-izdat- izvor.'!AD49</f>
        <v>0</v>
      </c>
      <c r="P16" s="224">
        <f>'E4-Plan rash. 22-izdat- izvor.'!AE49</f>
        <v>0</v>
      </c>
      <c r="Q16" s="224">
        <f>'E4-Plan rash. 22-izdat- izvor.'!AF49</f>
        <v>424200</v>
      </c>
      <c r="R16" s="224">
        <f>'E4-Plan rash. 22-izdat- izvor.'!AG49</f>
        <v>100000</v>
      </c>
      <c r="S16" s="224">
        <f>'E4-Plan rash. 22-izdat- izvor.'!AH49</f>
        <v>0</v>
      </c>
      <c r="T16" s="224">
        <f>'E4-Plan rash. 22-izdat- izvor.'!AI49</f>
        <v>0</v>
      </c>
      <c r="U16" s="224">
        <f>'E4-Plan rash. 22-izdat- izvor.'!AJ49</f>
        <v>0</v>
      </c>
      <c r="V16" s="224">
        <f>'E4-Plan rash. 22-izdat- izvor.'!AK49</f>
        <v>0</v>
      </c>
      <c r="W16" s="224">
        <f>'E4-Plan rash. 22-izdat- izvor.'!AL49</f>
        <v>230200</v>
      </c>
      <c r="X16" s="224">
        <f>'E4-Plan rash. 22-izdat- izvor.'!AM49</f>
        <v>94000</v>
      </c>
      <c r="Y16" s="224">
        <f>'E4-Plan rash. 22-izdat- izvor.'!AN49</f>
        <v>0</v>
      </c>
      <c r="Z16" s="224">
        <f>'E4-Plan rash. 22-izdat- izvor.'!AO49</f>
        <v>0</v>
      </c>
      <c r="AA16" s="224">
        <f>'E4-Plan rash. 22-izdat- izvor.'!AO49</f>
        <v>0</v>
      </c>
      <c r="AB16" s="224">
        <f>'E4-Plan rash. 22-izdat- izvor.'!AP49</f>
        <v>0</v>
      </c>
      <c r="AC16" s="224">
        <f>'E4-Plan rash. 22-izdat- izvor.'!AQ49</f>
        <v>0</v>
      </c>
      <c r="AD16" s="224">
        <f>'E4-Plan rash. 22-izdat- izvor.'!AR49</f>
        <v>0</v>
      </c>
    </row>
    <row r="17" spans="1:30" s="197" customFormat="1" ht="13.2" x14ac:dyDescent="0.25">
      <c r="A17" s="223">
        <v>343</v>
      </c>
      <c r="B17" s="215" t="s">
        <v>269</v>
      </c>
      <c r="C17" s="224">
        <f>'E4-Plan rash. 22-izdat- izvor.'!R53</f>
        <v>281000</v>
      </c>
      <c r="D17" s="224">
        <f>'E4-Plan rash. 22-izdat- izvor.'!S53</f>
        <v>0</v>
      </c>
      <c r="E17" s="224">
        <f>'E4-Plan rash. 22-izdat- izvor.'!T53</f>
        <v>0</v>
      </c>
      <c r="F17" s="224">
        <f>'E4-Plan rash. 22-izdat- izvor.'!U53</f>
        <v>0</v>
      </c>
      <c r="G17" s="224">
        <f>'E4-Plan rash. 22-izdat- izvor.'!V53</f>
        <v>0</v>
      </c>
      <c r="H17" s="224">
        <f>'E4-Plan rash. 22-izdat- izvor.'!W53</f>
        <v>0</v>
      </c>
      <c r="I17" s="224">
        <f>'E4-Plan rash. 22-izdat- izvor.'!X53</f>
        <v>21000</v>
      </c>
      <c r="J17" s="224">
        <f>'E4-Plan rash. 22-izdat- izvor.'!Y53</f>
        <v>0</v>
      </c>
      <c r="K17" s="224">
        <f>'E4-Plan rash. 22-izdat- izvor.'!Z53</f>
        <v>260000</v>
      </c>
      <c r="L17" s="224">
        <f>'E4-Plan rash. 22-izdat- izvor.'!AA53</f>
        <v>0</v>
      </c>
      <c r="M17" s="224">
        <f>'E4-Plan rash. 22-izdat- izvor.'!AB53</f>
        <v>0</v>
      </c>
      <c r="N17" s="224">
        <f>'E4-Plan rash. 22-izdat- izvor.'!AC53</f>
        <v>0</v>
      </c>
      <c r="O17" s="224">
        <f>'E4-Plan rash. 22-izdat- izvor.'!AD53</f>
        <v>0</v>
      </c>
      <c r="P17" s="224">
        <f>'E4-Plan rash. 22-izdat- izvor.'!AE53</f>
        <v>0</v>
      </c>
      <c r="Q17" s="224">
        <f>'E4-Plan rash. 22-izdat- izvor.'!AF53</f>
        <v>21000</v>
      </c>
      <c r="R17" s="224">
        <f>'E4-Plan rash. 22-izdat- izvor.'!AG53</f>
        <v>0</v>
      </c>
      <c r="S17" s="224">
        <f>'E4-Plan rash. 22-izdat- izvor.'!AH53</f>
        <v>0</v>
      </c>
      <c r="T17" s="224">
        <f>'E4-Plan rash. 22-izdat- izvor.'!AI53</f>
        <v>0</v>
      </c>
      <c r="U17" s="224">
        <f>'E4-Plan rash. 22-izdat- izvor.'!AJ53</f>
        <v>0</v>
      </c>
      <c r="V17" s="224">
        <f>'E4-Plan rash. 22-izdat- izvor.'!AK53</f>
        <v>0</v>
      </c>
      <c r="W17" s="224">
        <f>'E4-Plan rash. 22-izdat- izvor.'!AL53</f>
        <v>21000</v>
      </c>
      <c r="X17" s="224">
        <f>'E4-Plan rash. 22-izdat- izvor.'!AM53</f>
        <v>0</v>
      </c>
      <c r="Y17" s="224">
        <f>'E4-Plan rash. 22-izdat- izvor.'!AN53</f>
        <v>0</v>
      </c>
      <c r="Z17" s="224">
        <f>'E4-Plan rash. 22-izdat- izvor.'!AO53</f>
        <v>0</v>
      </c>
      <c r="AA17" s="224">
        <f>'E4-Plan rash. 22-izdat- izvor.'!AO53</f>
        <v>0</v>
      </c>
      <c r="AB17" s="224">
        <f>'E4-Plan rash. 22-izdat- izvor.'!AP53</f>
        <v>0</v>
      </c>
      <c r="AC17" s="224">
        <f>'E4-Plan rash. 22-izdat- izvor.'!AQ53</f>
        <v>0</v>
      </c>
      <c r="AD17" s="224">
        <f>'E4-Plan rash. 22-izdat- izvor.'!AR53</f>
        <v>0</v>
      </c>
    </row>
    <row r="18" spans="1:30" s="197" customFormat="1" ht="26.4" x14ac:dyDescent="0.25">
      <c r="A18" s="225">
        <v>383</v>
      </c>
      <c r="B18" s="226" t="s">
        <v>390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8"/>
      <c r="R18" s="228"/>
      <c r="S18" s="228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</row>
    <row r="19" spans="1:30" s="197" customFormat="1" ht="26.4" x14ac:dyDescent="0.25">
      <c r="A19" s="225">
        <v>422</v>
      </c>
      <c r="B19" s="226" t="s">
        <v>391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</row>
    <row r="20" spans="1:30" s="197" customFormat="1" ht="26.4" x14ac:dyDescent="0.25">
      <c r="A20" s="220" t="s">
        <v>21</v>
      </c>
      <c r="B20" s="221" t="s">
        <v>57</v>
      </c>
      <c r="C20" s="222">
        <f t="shared" ref="C20:AD20" si="7">SUM(C21:C25)</f>
        <v>795480</v>
      </c>
      <c r="D20" s="222">
        <f t="shared" si="7"/>
        <v>500000</v>
      </c>
      <c r="E20" s="222"/>
      <c r="F20" s="222">
        <f t="shared" si="7"/>
        <v>0</v>
      </c>
      <c r="G20" s="222">
        <f t="shared" si="7"/>
        <v>0</v>
      </c>
      <c r="H20" s="222">
        <f t="shared" si="7"/>
        <v>0</v>
      </c>
      <c r="I20" s="222">
        <f t="shared" si="7"/>
        <v>295480</v>
      </c>
      <c r="J20" s="222">
        <f t="shared" si="7"/>
        <v>0</v>
      </c>
      <c r="K20" s="222">
        <f t="shared" si="7"/>
        <v>0</v>
      </c>
      <c r="L20" s="222">
        <f t="shared" ref="L20" si="8">SUM(L21:L25)</f>
        <v>0</v>
      </c>
      <c r="M20" s="222">
        <f t="shared" si="7"/>
        <v>0</v>
      </c>
      <c r="N20" s="222">
        <f t="shared" si="7"/>
        <v>0</v>
      </c>
      <c r="O20" s="222">
        <f t="shared" si="7"/>
        <v>0</v>
      </c>
      <c r="P20" s="222">
        <f t="shared" si="7"/>
        <v>0</v>
      </c>
      <c r="Q20" s="222">
        <f t="shared" si="7"/>
        <v>771280</v>
      </c>
      <c r="R20" s="222">
        <f t="shared" si="7"/>
        <v>500000</v>
      </c>
      <c r="S20" s="222"/>
      <c r="T20" s="222">
        <f t="shared" si="7"/>
        <v>0</v>
      </c>
      <c r="U20" s="222">
        <f t="shared" si="7"/>
        <v>0</v>
      </c>
      <c r="V20" s="222">
        <f t="shared" si="7"/>
        <v>0</v>
      </c>
      <c r="W20" s="222">
        <f t="shared" si="7"/>
        <v>271280</v>
      </c>
      <c r="X20" s="222">
        <f t="shared" si="7"/>
        <v>0</v>
      </c>
      <c r="Y20" s="222">
        <f t="shared" si="7"/>
        <v>0</v>
      </c>
      <c r="Z20" s="222">
        <f t="shared" ref="Z20" si="9">SUM(Z21:Z25)</f>
        <v>0</v>
      </c>
      <c r="AA20" s="222">
        <f t="shared" si="7"/>
        <v>0</v>
      </c>
      <c r="AB20" s="222">
        <f t="shared" si="7"/>
        <v>0</v>
      </c>
      <c r="AC20" s="222">
        <f t="shared" si="7"/>
        <v>0</v>
      </c>
      <c r="AD20" s="222">
        <f t="shared" si="7"/>
        <v>0</v>
      </c>
    </row>
    <row r="21" spans="1:30" s="197" customFormat="1" ht="13.2" x14ac:dyDescent="0.25">
      <c r="A21" s="223">
        <v>311</v>
      </c>
      <c r="B21" s="215" t="s">
        <v>209</v>
      </c>
      <c r="C21" s="224">
        <f>'E4-Plan rash. 22-izdat- izvor.'!R93</f>
        <v>585000</v>
      </c>
      <c r="D21" s="224">
        <f>'E4-Plan rash. 22-izdat- izvor.'!S93</f>
        <v>420000</v>
      </c>
      <c r="E21" s="224"/>
      <c r="F21" s="224">
        <f>'E4-Plan rash. 22-izdat- izvor.'!U93</f>
        <v>0</v>
      </c>
      <c r="G21" s="224">
        <f>'E4-Plan rash. 22-izdat- izvor.'!V93</f>
        <v>0</v>
      </c>
      <c r="H21" s="224">
        <f>'E4-Plan rash. 22-izdat- izvor.'!W93</f>
        <v>0</v>
      </c>
      <c r="I21" s="224">
        <f>'E4-Plan rash. 22-izdat- izvor.'!X93</f>
        <v>165000</v>
      </c>
      <c r="J21" s="224">
        <f>'E4-Plan rash. 22-izdat- izvor.'!Y93</f>
        <v>0</v>
      </c>
      <c r="K21" s="224">
        <f>'E4-Plan rash. 22-izdat- izvor.'!Z93</f>
        <v>0</v>
      </c>
      <c r="L21" s="224">
        <f>'E4-Plan rash. 22-izdat- izvor.'!AA93</f>
        <v>0</v>
      </c>
      <c r="M21" s="224">
        <f>'E4-Plan rash. 22-izdat- izvor.'!AB93</f>
        <v>0</v>
      </c>
      <c r="N21" s="224">
        <f>'E4-Plan rash. 22-izdat- izvor.'!AC93</f>
        <v>0</v>
      </c>
      <c r="O21" s="224">
        <f>'E4-Plan rash. 22-izdat- izvor.'!AD93</f>
        <v>0</v>
      </c>
      <c r="P21" s="224">
        <f>'E4-Plan rash. 22-izdat- izvor.'!AE93</f>
        <v>0</v>
      </c>
      <c r="Q21" s="224">
        <f>'E4-Plan rash. 22-izdat- izvor.'!AF93</f>
        <v>591000</v>
      </c>
      <c r="R21" s="224">
        <f>'E4-Plan rash. 22-izdat- izvor.'!AG93</f>
        <v>430000</v>
      </c>
      <c r="S21" s="224"/>
      <c r="T21" s="224">
        <f>'E4-Plan rash. 22-izdat- izvor.'!AI85</f>
        <v>0</v>
      </c>
      <c r="U21" s="224">
        <f>'E4-Plan rash. 22-izdat- izvor.'!AJ85</f>
        <v>0</v>
      </c>
      <c r="V21" s="224">
        <f>'E4-Plan rash. 22-izdat- izvor.'!AK85</f>
        <v>0</v>
      </c>
      <c r="W21" s="224">
        <f>'E4-Plan rash. 22-izdat- izvor.'!AL93</f>
        <v>161000</v>
      </c>
      <c r="X21" s="224">
        <f>'E4-Plan rash. 22-izdat- izvor.'!AM85</f>
        <v>0</v>
      </c>
      <c r="Y21" s="224">
        <f>'E4-Plan rash. 22-izdat- izvor.'!AN85</f>
        <v>0</v>
      </c>
      <c r="Z21" s="224">
        <f>'E4-Plan rash. 22-izdat- izvor.'!AO85</f>
        <v>0</v>
      </c>
      <c r="AA21" s="224">
        <f>'E4-Plan rash. 22-izdat- izvor.'!AO85</f>
        <v>0</v>
      </c>
      <c r="AB21" s="224">
        <f>'E4-Plan rash. 22-izdat- izvor.'!AP85</f>
        <v>0</v>
      </c>
      <c r="AC21" s="224">
        <f>'E4-Plan rash. 22-izdat- izvor.'!AQ85</f>
        <v>0</v>
      </c>
      <c r="AD21" s="224">
        <f>'E4-Plan rash. 22-izdat- izvor.'!AR85</f>
        <v>0</v>
      </c>
    </row>
    <row r="22" spans="1:30" s="197" customFormat="1" ht="13.2" x14ac:dyDescent="0.25">
      <c r="A22" s="223">
        <v>312</v>
      </c>
      <c r="B22" s="215" t="s">
        <v>24</v>
      </c>
      <c r="C22" s="224">
        <f>'E4-Plan rash. 22-izdat- izvor.'!R95</f>
        <v>10800</v>
      </c>
      <c r="D22" s="224">
        <f>'E4-Plan rash. 22-izdat- izvor.'!S95</f>
        <v>7500</v>
      </c>
      <c r="E22" s="224"/>
      <c r="F22" s="224">
        <f>'E4-Plan rash. 22-izdat- izvor.'!U95</f>
        <v>0</v>
      </c>
      <c r="G22" s="224">
        <f>'E4-Plan rash. 22-izdat- izvor.'!V95</f>
        <v>0</v>
      </c>
      <c r="H22" s="224">
        <f>'E4-Plan rash. 22-izdat- izvor.'!W95</f>
        <v>0</v>
      </c>
      <c r="I22" s="224">
        <f>'E4-Plan rash. 22-izdat- izvor.'!X95</f>
        <v>3300</v>
      </c>
      <c r="J22" s="224">
        <f>'E4-Plan rash. 22-izdat- izvor.'!Y95</f>
        <v>0</v>
      </c>
      <c r="K22" s="224">
        <f>'E4-Plan rash. 22-izdat- izvor.'!Z95</f>
        <v>0</v>
      </c>
      <c r="L22" s="224">
        <f>'E4-Plan rash. 22-izdat- izvor.'!AA95</f>
        <v>0</v>
      </c>
      <c r="M22" s="224">
        <f>'E4-Plan rash. 22-izdat- izvor.'!AB95</f>
        <v>0</v>
      </c>
      <c r="N22" s="224">
        <f>'E4-Plan rash. 22-izdat- izvor.'!AC95</f>
        <v>0</v>
      </c>
      <c r="O22" s="224">
        <f>'E4-Plan rash. 22-izdat- izvor.'!AD95</f>
        <v>0</v>
      </c>
      <c r="P22" s="224">
        <f>'E4-Plan rash. 22-izdat- izvor.'!AE95</f>
        <v>0</v>
      </c>
      <c r="Q22" s="224">
        <f>'E4-Plan rash. 22-izdat- izvor.'!AF95</f>
        <v>9600</v>
      </c>
      <c r="R22" s="224">
        <f>'E4-Plan rash. 22-izdat- izvor.'!AG95</f>
        <v>7500</v>
      </c>
      <c r="S22" s="224"/>
      <c r="T22" s="224">
        <f>'E4-Plan rash. 22-izdat- izvor.'!AI87</f>
        <v>0</v>
      </c>
      <c r="U22" s="224">
        <f>'E4-Plan rash. 22-izdat- izvor.'!AJ87</f>
        <v>0</v>
      </c>
      <c r="V22" s="224">
        <f>'E4-Plan rash. 22-izdat- izvor.'!AK87</f>
        <v>0</v>
      </c>
      <c r="W22" s="224">
        <f>'E4-Plan rash. 22-izdat- izvor.'!AL95</f>
        <v>2100</v>
      </c>
      <c r="X22" s="224">
        <f>'E4-Plan rash. 22-izdat- izvor.'!AM87</f>
        <v>0</v>
      </c>
      <c r="Y22" s="224">
        <f>'E4-Plan rash. 22-izdat- izvor.'!AN87</f>
        <v>0</v>
      </c>
      <c r="Z22" s="224">
        <f>'E4-Plan rash. 22-izdat- izvor.'!AO87</f>
        <v>0</v>
      </c>
      <c r="AA22" s="224">
        <f>'E4-Plan rash. 22-izdat- izvor.'!AO87</f>
        <v>0</v>
      </c>
      <c r="AB22" s="224">
        <f>'E4-Plan rash. 22-izdat- izvor.'!AP87</f>
        <v>0</v>
      </c>
      <c r="AC22" s="224">
        <f>'E4-Plan rash. 22-izdat- izvor.'!AQ87</f>
        <v>0</v>
      </c>
      <c r="AD22" s="224">
        <f>'E4-Plan rash. 22-izdat- izvor.'!AR87</f>
        <v>0</v>
      </c>
    </row>
    <row r="23" spans="1:30" s="197" customFormat="1" ht="13.2" x14ac:dyDescent="0.25">
      <c r="A23" s="223">
        <v>313</v>
      </c>
      <c r="B23" s="215" t="s">
        <v>216</v>
      </c>
      <c r="C23" s="224">
        <f>'E4-Plan rash. 22-izdat- izvor.'!R99</f>
        <v>96700</v>
      </c>
      <c r="D23" s="224">
        <f>'E4-Plan rash. 22-izdat- izvor.'!S99</f>
        <v>60000</v>
      </c>
      <c r="E23" s="224"/>
      <c r="F23" s="224">
        <f>'E4-Plan rash. 22-izdat- izvor.'!U99</f>
        <v>0</v>
      </c>
      <c r="G23" s="224">
        <f>'E4-Plan rash. 22-izdat- izvor.'!V99</f>
        <v>0</v>
      </c>
      <c r="H23" s="224">
        <f>'E4-Plan rash. 22-izdat- izvor.'!W99</f>
        <v>0</v>
      </c>
      <c r="I23" s="224">
        <f>'E4-Plan rash. 22-izdat- izvor.'!X99</f>
        <v>36700</v>
      </c>
      <c r="J23" s="224">
        <f>'E4-Plan rash. 22-izdat- izvor.'!Y99</f>
        <v>0</v>
      </c>
      <c r="K23" s="224">
        <f>'E4-Plan rash. 22-izdat- izvor.'!Z99</f>
        <v>0</v>
      </c>
      <c r="L23" s="224">
        <f>'E4-Plan rash. 22-izdat- izvor.'!AA99</f>
        <v>0</v>
      </c>
      <c r="M23" s="224">
        <f>'E4-Plan rash. 22-izdat- izvor.'!AB99</f>
        <v>0</v>
      </c>
      <c r="N23" s="224">
        <f>'E4-Plan rash. 22-izdat- izvor.'!AC99</f>
        <v>0</v>
      </c>
      <c r="O23" s="224">
        <f>'E4-Plan rash. 22-izdat- izvor.'!AD99</f>
        <v>0</v>
      </c>
      <c r="P23" s="224">
        <f>'E4-Plan rash. 22-izdat- izvor.'!AE99</f>
        <v>0</v>
      </c>
      <c r="Q23" s="224">
        <f>'E4-Plan rash. 22-izdat- izvor.'!AF99</f>
        <v>97700</v>
      </c>
      <c r="R23" s="224">
        <f>'E4-Plan rash. 22-izdat- izvor.'!AG99</f>
        <v>60000</v>
      </c>
      <c r="S23" s="224"/>
      <c r="T23" s="224">
        <f>'E4-Plan rash. 22-izdat- izvor.'!AI91</f>
        <v>0</v>
      </c>
      <c r="U23" s="224">
        <f>'E4-Plan rash. 22-izdat- izvor.'!AJ91</f>
        <v>0</v>
      </c>
      <c r="V23" s="224">
        <f>'E4-Plan rash. 22-izdat- izvor.'!AK91</f>
        <v>0</v>
      </c>
      <c r="W23" s="224">
        <f>'E4-Plan rash. 22-izdat- izvor.'!AL99</f>
        <v>37700</v>
      </c>
      <c r="X23" s="224">
        <f>'E4-Plan rash. 22-izdat- izvor.'!AM91</f>
        <v>0</v>
      </c>
      <c r="Y23" s="224">
        <f>'E4-Plan rash. 22-izdat- izvor.'!AN91</f>
        <v>0</v>
      </c>
      <c r="Z23" s="224">
        <f>'E4-Plan rash. 22-izdat- izvor.'!AO91</f>
        <v>0</v>
      </c>
      <c r="AA23" s="224">
        <f>'E4-Plan rash. 22-izdat- izvor.'!AO91</f>
        <v>0</v>
      </c>
      <c r="AB23" s="224">
        <f>'E4-Plan rash. 22-izdat- izvor.'!AP91</f>
        <v>0</v>
      </c>
      <c r="AC23" s="224">
        <f>'E4-Plan rash. 22-izdat- izvor.'!AQ91</f>
        <v>0</v>
      </c>
      <c r="AD23" s="224">
        <f>'E4-Plan rash. 22-izdat- izvor.'!AR91</f>
        <v>0</v>
      </c>
    </row>
    <row r="24" spans="1:30" s="197" customFormat="1" ht="13.2" x14ac:dyDescent="0.25">
      <c r="A24" s="223">
        <v>321</v>
      </c>
      <c r="B24" s="215" t="s">
        <v>222</v>
      </c>
      <c r="C24" s="224">
        <f>'E4-Plan rash. 22-izdat- izvor.'!R104</f>
        <v>81980</v>
      </c>
      <c r="D24" s="224">
        <f>'E4-Plan rash. 22-izdat- izvor.'!S104</f>
        <v>12500</v>
      </c>
      <c r="E24" s="224"/>
      <c r="F24" s="224">
        <f>'E4-Plan rash. 22-izdat- izvor.'!U104</f>
        <v>0</v>
      </c>
      <c r="G24" s="224">
        <f>'E4-Plan rash. 22-izdat- izvor.'!V104</f>
        <v>0</v>
      </c>
      <c r="H24" s="224">
        <f>'E4-Plan rash. 22-izdat- izvor.'!W104</f>
        <v>0</v>
      </c>
      <c r="I24" s="224">
        <f>'E4-Plan rash. 22-izdat- izvor.'!X104</f>
        <v>69480</v>
      </c>
      <c r="J24" s="224">
        <f>'E4-Plan rash. 22-izdat- izvor.'!Y104</f>
        <v>0</v>
      </c>
      <c r="K24" s="224">
        <f>'E4-Plan rash. 22-izdat- izvor.'!Z104</f>
        <v>0</v>
      </c>
      <c r="L24" s="224">
        <f>'E4-Plan rash. 22-izdat- izvor.'!AA104</f>
        <v>0</v>
      </c>
      <c r="M24" s="224">
        <f>'E4-Plan rash. 22-izdat- izvor.'!AB104</f>
        <v>0</v>
      </c>
      <c r="N24" s="224">
        <f>'E4-Plan rash. 22-izdat- izvor.'!AC104</f>
        <v>0</v>
      </c>
      <c r="O24" s="224">
        <f>'E4-Plan rash. 22-izdat- izvor.'!AD104</f>
        <v>0</v>
      </c>
      <c r="P24" s="224">
        <f>'E4-Plan rash. 22-izdat- izvor.'!AE104</f>
        <v>0</v>
      </c>
      <c r="Q24" s="224">
        <f>'E4-Plan rash. 22-izdat- izvor.'!AF104</f>
        <v>51980</v>
      </c>
      <c r="R24" s="224">
        <f>'E4-Plan rash. 22-izdat- izvor.'!AG104</f>
        <v>2500</v>
      </c>
      <c r="S24" s="224"/>
      <c r="T24" s="224">
        <f>'E4-Plan rash. 22-izdat- izvor.'!AI95</f>
        <v>0</v>
      </c>
      <c r="U24" s="224">
        <f>'E4-Plan rash. 22-izdat- izvor.'!AJ95</f>
        <v>0</v>
      </c>
      <c r="V24" s="224">
        <f>'E4-Plan rash. 22-izdat- izvor.'!AK95</f>
        <v>0</v>
      </c>
      <c r="W24" s="224">
        <f>'E4-Plan rash. 22-izdat- izvor.'!AL104</f>
        <v>49480</v>
      </c>
      <c r="X24" s="224">
        <f>'E4-Plan rash. 22-izdat- izvor.'!AM95</f>
        <v>0</v>
      </c>
      <c r="Y24" s="224">
        <f>'E4-Plan rash. 22-izdat- izvor.'!AN95</f>
        <v>0</v>
      </c>
      <c r="Z24" s="224">
        <f>'E4-Plan rash. 22-izdat- izvor.'!AO95</f>
        <v>0</v>
      </c>
      <c r="AA24" s="224">
        <f>'E4-Plan rash. 22-izdat- izvor.'!AO95</f>
        <v>0</v>
      </c>
      <c r="AB24" s="224">
        <f>'E4-Plan rash. 22-izdat- izvor.'!AP95</f>
        <v>0</v>
      </c>
      <c r="AC24" s="224">
        <f>'E4-Plan rash. 22-izdat- izvor.'!AQ95</f>
        <v>0</v>
      </c>
      <c r="AD24" s="224">
        <f>'E4-Plan rash. 22-izdat- izvor.'!AR95</f>
        <v>0</v>
      </c>
    </row>
    <row r="25" spans="1:30" s="197" customFormat="1" ht="13.2" x14ac:dyDescent="0.25">
      <c r="A25" s="223">
        <v>323</v>
      </c>
      <c r="B25" s="215" t="s">
        <v>34</v>
      </c>
      <c r="C25" s="224">
        <f>'E4-Plan rash. 22-izdat- izvor.'!R109</f>
        <v>21000</v>
      </c>
      <c r="D25" s="224">
        <f>'E4-Plan rash. 22-izdat- izvor.'!S109</f>
        <v>0</v>
      </c>
      <c r="E25" s="224"/>
      <c r="F25" s="224">
        <f>'E4-Plan rash. 22-izdat- izvor.'!U109</f>
        <v>0</v>
      </c>
      <c r="G25" s="224">
        <f>'E4-Plan rash. 22-izdat- izvor.'!V109</f>
        <v>0</v>
      </c>
      <c r="H25" s="224">
        <f>'E4-Plan rash. 22-izdat- izvor.'!W109</f>
        <v>0</v>
      </c>
      <c r="I25" s="224">
        <f>'E4-Plan rash. 22-izdat- izvor.'!X109</f>
        <v>21000</v>
      </c>
      <c r="J25" s="224">
        <f>'E4-Plan rash. 22-izdat- izvor.'!Y109</f>
        <v>0</v>
      </c>
      <c r="K25" s="224">
        <f>'E4-Plan rash. 22-izdat- izvor.'!Z109</f>
        <v>0</v>
      </c>
      <c r="L25" s="224">
        <f>'E4-Plan rash. 22-izdat- izvor.'!AA109</f>
        <v>0</v>
      </c>
      <c r="M25" s="224">
        <f>'E4-Plan rash. 22-izdat- izvor.'!AB109</f>
        <v>0</v>
      </c>
      <c r="N25" s="224">
        <f>'E4-Plan rash. 22-izdat- izvor.'!AC109</f>
        <v>0</v>
      </c>
      <c r="O25" s="224">
        <f>'E4-Plan rash. 22-izdat- izvor.'!AD109</f>
        <v>0</v>
      </c>
      <c r="P25" s="224">
        <f>'E4-Plan rash. 22-izdat- izvor.'!AE109</f>
        <v>0</v>
      </c>
      <c r="Q25" s="224">
        <f>'E4-Plan rash. 22-izdat- izvor.'!AF109</f>
        <v>21000</v>
      </c>
      <c r="R25" s="224">
        <f>'E4-Plan rash. 22-izdat- izvor.'!AG109</f>
        <v>0</v>
      </c>
      <c r="S25" s="224"/>
      <c r="T25" s="224">
        <f>'E4-Plan rash. 22-izdat- izvor.'!AI97</f>
        <v>0</v>
      </c>
      <c r="U25" s="224">
        <f>'E4-Plan rash. 22-izdat- izvor.'!AJ97</f>
        <v>0</v>
      </c>
      <c r="V25" s="224">
        <f>'E4-Plan rash. 22-izdat- izvor.'!AK97</f>
        <v>0</v>
      </c>
      <c r="W25" s="224">
        <f>'E4-Plan rash. 22-izdat- izvor.'!AL109</f>
        <v>21000</v>
      </c>
      <c r="X25" s="224">
        <f>'E4-Plan rash. 22-izdat- izvor.'!AM97</f>
        <v>0</v>
      </c>
      <c r="Y25" s="224">
        <f>'E4-Plan rash. 22-izdat- izvor.'!AN97</f>
        <v>0</v>
      </c>
      <c r="Z25" s="224">
        <f>'E4-Plan rash. 22-izdat- izvor.'!AO97</f>
        <v>0</v>
      </c>
      <c r="AA25" s="224">
        <f>'E4-Plan rash. 22-izdat- izvor.'!AO97</f>
        <v>0</v>
      </c>
      <c r="AB25" s="224">
        <f>'E4-Plan rash. 22-izdat- izvor.'!AP97</f>
        <v>0</v>
      </c>
      <c r="AC25" s="224">
        <f>'E4-Plan rash. 22-izdat- izvor.'!AQ97</f>
        <v>0</v>
      </c>
      <c r="AD25" s="224">
        <f>'E4-Plan rash. 22-izdat- izvor.'!AR97</f>
        <v>0</v>
      </c>
    </row>
    <row r="26" spans="1:30" s="203" customFormat="1" ht="13.2" x14ac:dyDescent="0.25">
      <c r="A26" s="220" t="s">
        <v>21</v>
      </c>
      <c r="B26" s="336" t="s">
        <v>424</v>
      </c>
      <c r="C26" s="222">
        <f t="shared" ref="C26:AD26" si="10">SUM(C27:C32)</f>
        <v>1071381</v>
      </c>
      <c r="D26" s="222">
        <f t="shared" si="10"/>
        <v>0</v>
      </c>
      <c r="E26" s="222"/>
      <c r="F26" s="222">
        <f t="shared" si="10"/>
        <v>0</v>
      </c>
      <c r="G26" s="222">
        <f t="shared" si="10"/>
        <v>0</v>
      </c>
      <c r="H26" s="222">
        <f t="shared" si="10"/>
        <v>0</v>
      </c>
      <c r="I26" s="222">
        <f t="shared" si="10"/>
        <v>52200</v>
      </c>
      <c r="J26" s="222">
        <f t="shared" si="10"/>
        <v>0</v>
      </c>
      <c r="K26" s="222">
        <f t="shared" si="10"/>
        <v>0</v>
      </c>
      <c r="L26" s="222">
        <f t="shared" ref="L26" si="11">SUM(L27:L32)</f>
        <v>1019181</v>
      </c>
      <c r="M26" s="222">
        <f t="shared" si="10"/>
        <v>0</v>
      </c>
      <c r="N26" s="222">
        <f t="shared" si="10"/>
        <v>0</v>
      </c>
      <c r="O26" s="222">
        <f t="shared" si="10"/>
        <v>0</v>
      </c>
      <c r="P26" s="222">
        <f t="shared" si="10"/>
        <v>0</v>
      </c>
      <c r="Q26" s="222">
        <f t="shared" si="10"/>
        <v>0</v>
      </c>
      <c r="R26" s="222">
        <f t="shared" si="10"/>
        <v>0</v>
      </c>
      <c r="S26" s="222"/>
      <c r="T26" s="222">
        <f t="shared" si="10"/>
        <v>0</v>
      </c>
      <c r="U26" s="222">
        <f t="shared" si="10"/>
        <v>0</v>
      </c>
      <c r="V26" s="222">
        <f t="shared" si="10"/>
        <v>0</v>
      </c>
      <c r="W26" s="222">
        <f t="shared" si="10"/>
        <v>0</v>
      </c>
      <c r="X26" s="222">
        <f t="shared" si="10"/>
        <v>0</v>
      </c>
      <c r="Y26" s="222">
        <f t="shared" si="10"/>
        <v>0</v>
      </c>
      <c r="Z26" s="222">
        <f t="shared" ref="Z26" si="12">SUM(Z27:Z32)</f>
        <v>0</v>
      </c>
      <c r="AA26" s="222">
        <f t="shared" si="10"/>
        <v>0</v>
      </c>
      <c r="AB26" s="222">
        <f t="shared" si="10"/>
        <v>0</v>
      </c>
      <c r="AC26" s="222">
        <f t="shared" si="10"/>
        <v>0</v>
      </c>
      <c r="AD26" s="222">
        <f t="shared" si="10"/>
        <v>0</v>
      </c>
    </row>
    <row r="27" spans="1:30" ht="13.2" x14ac:dyDescent="0.25">
      <c r="A27" s="223">
        <v>311</v>
      </c>
      <c r="B27" s="215" t="s">
        <v>209</v>
      </c>
      <c r="C27" s="224">
        <f>'E4-Plan rash. 22-izdat- izvor.'!R128</f>
        <v>792266</v>
      </c>
      <c r="D27" s="224">
        <f>'E4-Plan rash. 22-izdat- izvor.'!S128</f>
        <v>0</v>
      </c>
      <c r="E27" s="224"/>
      <c r="F27" s="224">
        <f>'E4-Plan rash. 22-izdat- izvor.'!U93</f>
        <v>0</v>
      </c>
      <c r="G27" s="224">
        <f>'E4-Plan rash. 22-izdat- izvor.'!V93</f>
        <v>0</v>
      </c>
      <c r="H27" s="224">
        <f>'E4-Plan rash. 22-izdat- izvor.'!W93</f>
        <v>0</v>
      </c>
      <c r="I27" s="224">
        <f>'E4-Plan rash. 22-izdat- izvor.'!X128</f>
        <v>20000</v>
      </c>
      <c r="J27" s="224">
        <f>'E4-Plan rash. 22-izdat- izvor.'!Y93</f>
        <v>0</v>
      </c>
      <c r="K27" s="224">
        <f>'E4-Plan rash. 22-izdat- izvor.'!Z128</f>
        <v>0</v>
      </c>
      <c r="L27" s="224">
        <f>'E4-Plan rash. 22-izdat- izvor.'!AA128</f>
        <v>772266</v>
      </c>
      <c r="M27" s="224">
        <f>'E4-Plan rash. 22-izdat- izvor.'!AB93</f>
        <v>0</v>
      </c>
      <c r="N27" s="224">
        <f>'E4-Plan rash. 22-izdat- izvor.'!AC93</f>
        <v>0</v>
      </c>
      <c r="O27" s="224">
        <f>'E4-Plan rash. 22-izdat- izvor.'!AD93</f>
        <v>0</v>
      </c>
      <c r="P27" s="224">
        <f>'E4-Plan rash. 22-izdat- izvor.'!AE93</f>
        <v>0</v>
      </c>
      <c r="Q27" s="224">
        <f>'E4-Plan rash. 22-izdat- izvor.'!AF128</f>
        <v>0</v>
      </c>
      <c r="R27" s="224">
        <f>'E4-Plan rash. 22-izdat- izvor.'!AG128</f>
        <v>0</v>
      </c>
      <c r="S27" s="224"/>
      <c r="T27" s="224">
        <f>'E4-Plan rash. 22-izdat- izvor.'!AI93</f>
        <v>0</v>
      </c>
      <c r="U27" s="224">
        <f>'E4-Plan rash. 22-izdat- izvor.'!AJ93</f>
        <v>0</v>
      </c>
      <c r="V27" s="224">
        <f>'E4-Plan rash. 22-izdat- izvor.'!AK93</f>
        <v>0</v>
      </c>
      <c r="W27" s="224">
        <f>'E4-Plan rash. 22-izdat- izvor.'!AL128</f>
        <v>0</v>
      </c>
      <c r="X27" s="224">
        <f>'E4-Plan rash. 22-izdat- izvor.'!AM93</f>
        <v>0</v>
      </c>
      <c r="Y27" s="224">
        <f>'E4-Plan rash. 22-izdat- izvor.'!AN128</f>
        <v>0</v>
      </c>
      <c r="Z27" s="224">
        <f>'E4-Plan rash. 22-izdat- izvor.'!AO128</f>
        <v>0</v>
      </c>
      <c r="AA27" s="224">
        <f>'E4-Plan rash. 22-izdat- izvor.'!AO93</f>
        <v>0</v>
      </c>
      <c r="AB27" s="224">
        <f>'E4-Plan rash. 22-izdat- izvor.'!AP93</f>
        <v>0</v>
      </c>
      <c r="AC27" s="224">
        <f>'E4-Plan rash. 22-izdat- izvor.'!AQ93</f>
        <v>0</v>
      </c>
      <c r="AD27" s="224">
        <f>'E4-Plan rash. 22-izdat- izvor.'!AR93</f>
        <v>0</v>
      </c>
    </row>
    <row r="28" spans="1:30" ht="13.2" x14ac:dyDescent="0.25">
      <c r="A28" s="223">
        <v>312</v>
      </c>
      <c r="B28" s="215" t="s">
        <v>24</v>
      </c>
      <c r="C28" s="224">
        <f>'E4-Plan rash. 22-izdat- izvor.'!R130</f>
        <v>15000</v>
      </c>
      <c r="D28" s="224">
        <f>'E4-Plan rash. 22-izdat- izvor.'!S130</f>
        <v>0</v>
      </c>
      <c r="E28" s="224"/>
      <c r="F28" s="224">
        <f>'E4-Plan rash. 22-izdat- izvor.'!U95</f>
        <v>0</v>
      </c>
      <c r="G28" s="224">
        <f>'E4-Plan rash. 22-izdat- izvor.'!V95</f>
        <v>0</v>
      </c>
      <c r="H28" s="224">
        <f>'E4-Plan rash. 22-izdat- izvor.'!W95</f>
        <v>0</v>
      </c>
      <c r="I28" s="224">
        <f>'E4-Plan rash. 22-izdat- izvor.'!X130</f>
        <v>3000</v>
      </c>
      <c r="J28" s="224">
        <f>'E4-Plan rash. 22-izdat- izvor.'!Y95</f>
        <v>0</v>
      </c>
      <c r="K28" s="224">
        <f>'E4-Plan rash. 22-izdat- izvor.'!Z130</f>
        <v>0</v>
      </c>
      <c r="L28" s="224">
        <f>'E4-Plan rash. 22-izdat- izvor.'!AA130</f>
        <v>12000</v>
      </c>
      <c r="M28" s="224">
        <f>'E4-Plan rash. 22-izdat- izvor.'!AB95</f>
        <v>0</v>
      </c>
      <c r="N28" s="224">
        <f>'E4-Plan rash. 22-izdat- izvor.'!AC95</f>
        <v>0</v>
      </c>
      <c r="O28" s="224">
        <f>'E4-Plan rash. 22-izdat- izvor.'!AD95</f>
        <v>0</v>
      </c>
      <c r="P28" s="224">
        <f>'E4-Plan rash. 22-izdat- izvor.'!AE95</f>
        <v>0</v>
      </c>
      <c r="Q28" s="224">
        <f>'E4-Plan rash. 22-izdat- izvor.'!AF130</f>
        <v>0</v>
      </c>
      <c r="R28" s="224">
        <f>'E4-Plan rash. 22-izdat- izvor.'!AG130</f>
        <v>0</v>
      </c>
      <c r="S28" s="224"/>
      <c r="T28" s="224">
        <f>'E4-Plan rash. 22-izdat- izvor.'!AI95</f>
        <v>0</v>
      </c>
      <c r="U28" s="224">
        <f>'E4-Plan rash. 22-izdat- izvor.'!AJ95</f>
        <v>0</v>
      </c>
      <c r="V28" s="224">
        <f>'E4-Plan rash. 22-izdat- izvor.'!AK95</f>
        <v>0</v>
      </c>
      <c r="W28" s="224">
        <f>'E4-Plan rash. 22-izdat- izvor.'!AL130</f>
        <v>0</v>
      </c>
      <c r="X28" s="224">
        <f>'E4-Plan rash. 22-izdat- izvor.'!AM95</f>
        <v>0</v>
      </c>
      <c r="Y28" s="224">
        <f>'E4-Plan rash. 22-izdat- izvor.'!AN130</f>
        <v>0</v>
      </c>
      <c r="Z28" s="224">
        <f>'E4-Plan rash. 22-izdat- izvor.'!AO130</f>
        <v>0</v>
      </c>
      <c r="AA28" s="224">
        <f>'E4-Plan rash. 22-izdat- izvor.'!AO95</f>
        <v>0</v>
      </c>
      <c r="AB28" s="224">
        <f>'E4-Plan rash. 22-izdat- izvor.'!AP95</f>
        <v>0</v>
      </c>
      <c r="AC28" s="224">
        <f>'E4-Plan rash. 22-izdat- izvor.'!AQ95</f>
        <v>0</v>
      </c>
      <c r="AD28" s="224">
        <f>'E4-Plan rash. 22-izdat- izvor.'!AR95</f>
        <v>0</v>
      </c>
    </row>
    <row r="29" spans="1:30" ht="13.2" x14ac:dyDescent="0.25">
      <c r="A29" s="223">
        <v>313</v>
      </c>
      <c r="B29" s="215" t="s">
        <v>216</v>
      </c>
      <c r="C29" s="224">
        <f>'E4-Plan rash. 22-izdat- izvor.'!R134</f>
        <v>74615</v>
      </c>
      <c r="D29" s="224">
        <f>'E4-Plan rash. 22-izdat- izvor.'!S134</f>
        <v>0</v>
      </c>
      <c r="E29" s="224"/>
      <c r="F29" s="224">
        <f>'E4-Plan rash. 22-izdat- izvor.'!U99</f>
        <v>0</v>
      </c>
      <c r="G29" s="224">
        <f>'E4-Plan rash. 22-izdat- izvor.'!V99</f>
        <v>0</v>
      </c>
      <c r="H29" s="224">
        <f>'E4-Plan rash. 22-izdat- izvor.'!W99</f>
        <v>0</v>
      </c>
      <c r="I29" s="224">
        <f>'E4-Plan rash. 22-izdat- izvor.'!X134</f>
        <v>3200</v>
      </c>
      <c r="J29" s="224">
        <f>'E4-Plan rash. 22-izdat- izvor.'!Y99</f>
        <v>0</v>
      </c>
      <c r="K29" s="224">
        <f>'E4-Plan rash. 22-izdat- izvor.'!Z134</f>
        <v>0</v>
      </c>
      <c r="L29" s="224">
        <f>'E4-Plan rash. 22-izdat- izvor.'!AA134</f>
        <v>71415</v>
      </c>
      <c r="M29" s="224">
        <f>'E4-Plan rash. 22-izdat- izvor.'!AB99</f>
        <v>0</v>
      </c>
      <c r="N29" s="224">
        <f>'E4-Plan rash. 22-izdat- izvor.'!AC99</f>
        <v>0</v>
      </c>
      <c r="O29" s="224">
        <f>'E4-Plan rash. 22-izdat- izvor.'!AD99</f>
        <v>0</v>
      </c>
      <c r="P29" s="224">
        <f>'E4-Plan rash. 22-izdat- izvor.'!AE99</f>
        <v>0</v>
      </c>
      <c r="Q29" s="224">
        <f>'E4-Plan rash. 22-izdat- izvor.'!AF134</f>
        <v>0</v>
      </c>
      <c r="R29" s="224">
        <f>'E4-Plan rash. 22-izdat- izvor.'!AG134</f>
        <v>0</v>
      </c>
      <c r="S29" s="224"/>
      <c r="T29" s="224">
        <f>'E4-Plan rash. 22-izdat- izvor.'!AI99</f>
        <v>0</v>
      </c>
      <c r="U29" s="224">
        <f>'E4-Plan rash. 22-izdat- izvor.'!AJ99</f>
        <v>0</v>
      </c>
      <c r="V29" s="224">
        <f>'E4-Plan rash. 22-izdat- izvor.'!AK99</f>
        <v>0</v>
      </c>
      <c r="W29" s="224">
        <f>'E4-Plan rash. 22-izdat- izvor.'!AL134</f>
        <v>0</v>
      </c>
      <c r="X29" s="224">
        <f>'E4-Plan rash. 22-izdat- izvor.'!AM99</f>
        <v>0</v>
      </c>
      <c r="Y29" s="224">
        <f>'E4-Plan rash. 22-izdat- izvor.'!AN134</f>
        <v>0</v>
      </c>
      <c r="Z29" s="224">
        <f>'E4-Plan rash. 22-izdat- izvor.'!AO134</f>
        <v>0</v>
      </c>
      <c r="AA29" s="224">
        <f>'E4-Plan rash. 22-izdat- izvor.'!AO99</f>
        <v>0</v>
      </c>
      <c r="AB29" s="224">
        <f>'E4-Plan rash. 22-izdat- izvor.'!AP99</f>
        <v>0</v>
      </c>
      <c r="AC29" s="224">
        <f>'E4-Plan rash. 22-izdat- izvor.'!AQ99</f>
        <v>0</v>
      </c>
      <c r="AD29" s="224">
        <f>'E4-Plan rash. 22-izdat- izvor.'!AR99</f>
        <v>0</v>
      </c>
    </row>
    <row r="30" spans="1:30" ht="13.2" x14ac:dyDescent="0.25">
      <c r="A30" s="223">
        <v>321</v>
      </c>
      <c r="B30" s="215" t="s">
        <v>222</v>
      </c>
      <c r="C30" s="224">
        <f>'E4-Plan rash. 22-izdat- izvor.'!R139</f>
        <v>102900</v>
      </c>
      <c r="D30" s="224">
        <f>'E4-Plan rash. 22-izdat- izvor.'!S139</f>
        <v>0</v>
      </c>
      <c r="E30" s="224"/>
      <c r="F30" s="224">
        <f>'E4-Plan rash. 22-izdat- izvor.'!U104</f>
        <v>0</v>
      </c>
      <c r="G30" s="224">
        <f>'E4-Plan rash. 22-izdat- izvor.'!V104</f>
        <v>0</v>
      </c>
      <c r="H30" s="224">
        <f>'E4-Plan rash. 22-izdat- izvor.'!W104</f>
        <v>0</v>
      </c>
      <c r="I30" s="224">
        <f>'E4-Plan rash. 22-izdat- izvor.'!X139</f>
        <v>16000</v>
      </c>
      <c r="J30" s="224">
        <f>'E4-Plan rash. 22-izdat- izvor.'!Y104</f>
        <v>0</v>
      </c>
      <c r="K30" s="224">
        <f>'E4-Plan rash. 22-izdat- izvor.'!Z139</f>
        <v>0</v>
      </c>
      <c r="L30" s="224">
        <f>'E4-Plan rash. 22-izdat- izvor.'!AA139</f>
        <v>86900</v>
      </c>
      <c r="M30" s="224">
        <f>'E4-Plan rash. 22-izdat- izvor.'!AB104</f>
        <v>0</v>
      </c>
      <c r="N30" s="224">
        <f>'E4-Plan rash. 22-izdat- izvor.'!AC104</f>
        <v>0</v>
      </c>
      <c r="O30" s="224">
        <f>'E4-Plan rash. 22-izdat- izvor.'!AD104</f>
        <v>0</v>
      </c>
      <c r="P30" s="224">
        <f>'E4-Plan rash. 22-izdat- izvor.'!AE104</f>
        <v>0</v>
      </c>
      <c r="Q30" s="224">
        <f>'E4-Plan rash. 22-izdat- izvor.'!AF139</f>
        <v>0</v>
      </c>
      <c r="R30" s="224">
        <f>'E4-Plan rash. 22-izdat- izvor.'!AG139</f>
        <v>0</v>
      </c>
      <c r="S30" s="224"/>
      <c r="T30" s="224">
        <f>'E4-Plan rash. 22-izdat- izvor.'!AI104</f>
        <v>0</v>
      </c>
      <c r="U30" s="224">
        <f>'E4-Plan rash. 22-izdat- izvor.'!AJ104</f>
        <v>0</v>
      </c>
      <c r="V30" s="224">
        <f>'E4-Plan rash. 22-izdat- izvor.'!AK104</f>
        <v>0</v>
      </c>
      <c r="W30" s="224">
        <f>'E4-Plan rash. 22-izdat- izvor.'!AL139</f>
        <v>0</v>
      </c>
      <c r="X30" s="224">
        <f>'E4-Plan rash. 22-izdat- izvor.'!AM104</f>
        <v>0</v>
      </c>
      <c r="Y30" s="224">
        <f>'E4-Plan rash. 22-izdat- izvor.'!AN139</f>
        <v>0</v>
      </c>
      <c r="Z30" s="224">
        <f>'E4-Plan rash. 22-izdat- izvor.'!AO139</f>
        <v>0</v>
      </c>
      <c r="AA30" s="224">
        <f>'E4-Plan rash. 22-izdat- izvor.'!AO104</f>
        <v>0</v>
      </c>
      <c r="AB30" s="224">
        <f>'E4-Plan rash. 22-izdat- izvor.'!AP104</f>
        <v>0</v>
      </c>
      <c r="AC30" s="224">
        <f>'E4-Plan rash. 22-izdat- izvor.'!AQ104</f>
        <v>0</v>
      </c>
      <c r="AD30" s="224">
        <f>'E4-Plan rash. 22-izdat- izvor.'!AR104</f>
        <v>0</v>
      </c>
    </row>
    <row r="31" spans="1:30" ht="13.2" x14ac:dyDescent="0.25">
      <c r="A31" s="174">
        <v>322</v>
      </c>
      <c r="B31" s="170" t="s">
        <v>229</v>
      </c>
      <c r="C31" s="224">
        <f>'E4-Plan rash. 22-izdat- izvor.'!R143</f>
        <v>10000</v>
      </c>
      <c r="D31" s="224">
        <f>'E4-Plan rash. 22-izdat- izvor.'!S143</f>
        <v>0</v>
      </c>
      <c r="E31" s="224"/>
      <c r="F31" s="224"/>
      <c r="G31" s="224"/>
      <c r="H31" s="224"/>
      <c r="I31" s="224">
        <f>'E4-Plan rash. 22-izdat- izvor.'!X143</f>
        <v>0</v>
      </c>
      <c r="J31" s="224"/>
      <c r="K31" s="224">
        <f>'E4-Plan rash. 22-izdat- izvor.'!Z143</f>
        <v>0</v>
      </c>
      <c r="L31" s="224">
        <f>'E4-Plan rash. 22-izdat- izvor.'!AA143</f>
        <v>10000</v>
      </c>
      <c r="M31" s="224"/>
      <c r="N31" s="224"/>
      <c r="O31" s="224"/>
      <c r="P31" s="224"/>
      <c r="Q31" s="224">
        <f>'E4-Plan rash. 22-izdat- izvor.'!AF143</f>
        <v>0</v>
      </c>
      <c r="R31" s="224">
        <f>'E4-Plan rash. 22-izdat- izvor.'!AG143</f>
        <v>0</v>
      </c>
      <c r="S31" s="224"/>
      <c r="T31" s="224"/>
      <c r="U31" s="224"/>
      <c r="V31" s="224"/>
      <c r="W31" s="224">
        <f>'E4-Plan rash. 22-izdat- izvor.'!AL143</f>
        <v>0</v>
      </c>
      <c r="X31" s="224"/>
      <c r="Y31" s="224">
        <f>'E4-Plan rash. 22-izdat- izvor.'!AN143</f>
        <v>0</v>
      </c>
      <c r="Z31" s="224">
        <f>'E4-Plan rash. 22-izdat- izvor.'!AO143</f>
        <v>0</v>
      </c>
      <c r="AA31" s="224"/>
      <c r="AB31" s="224"/>
      <c r="AC31" s="224"/>
      <c r="AD31" s="224"/>
    </row>
    <row r="32" spans="1:30" ht="13.2" x14ac:dyDescent="0.25">
      <c r="A32" s="174">
        <v>323</v>
      </c>
      <c r="B32" s="170" t="s">
        <v>237</v>
      </c>
      <c r="C32" s="224">
        <f>'E4-Plan rash. 22-izdat- izvor.'!R147</f>
        <v>76600</v>
      </c>
      <c r="D32" s="224">
        <f>'E4-Plan rash. 22-izdat- izvor.'!S147</f>
        <v>0</v>
      </c>
      <c r="E32" s="224"/>
      <c r="F32" s="224">
        <f>'E4-Plan rash. 22-izdat- izvor.'!U147</f>
        <v>0</v>
      </c>
      <c r="G32" s="224">
        <f>'E4-Plan rash. 22-izdat- izvor.'!V147</f>
        <v>0</v>
      </c>
      <c r="H32" s="224">
        <f>'E4-Plan rash. 22-izdat- izvor.'!W147</f>
        <v>0</v>
      </c>
      <c r="I32" s="224">
        <f>'E4-Plan rash. 22-izdat- izvor.'!X147</f>
        <v>10000</v>
      </c>
      <c r="J32" s="224">
        <f>'E4-Plan rash. 22-izdat- izvor.'!Y147</f>
        <v>0</v>
      </c>
      <c r="K32" s="224">
        <f>'E4-Plan rash. 22-izdat- izvor.'!Z147</f>
        <v>0</v>
      </c>
      <c r="L32" s="224">
        <f>'E4-Plan rash. 22-izdat- izvor.'!AA147</f>
        <v>66600</v>
      </c>
      <c r="M32" s="224">
        <f>'E4-Plan rash. 22-izdat- izvor.'!AB147</f>
        <v>0</v>
      </c>
      <c r="N32" s="224">
        <f>'E4-Plan rash. 22-izdat- izvor.'!AC147</f>
        <v>0</v>
      </c>
      <c r="O32" s="224">
        <f>'E4-Plan rash. 22-izdat- izvor.'!AD147</f>
        <v>0</v>
      </c>
      <c r="P32" s="224">
        <f>'E4-Plan rash. 22-izdat- izvor.'!AE147</f>
        <v>0</v>
      </c>
      <c r="Q32" s="224">
        <f>'E4-Plan rash. 22-izdat- izvor.'!AF147</f>
        <v>0</v>
      </c>
      <c r="R32" s="224">
        <f>'E4-Plan rash. 22-izdat- izvor.'!AG147</f>
        <v>0</v>
      </c>
      <c r="S32" s="224"/>
      <c r="T32" s="224">
        <f>'E4-Plan rash. 22-izdat- izvor.'!AI147</f>
        <v>0</v>
      </c>
      <c r="U32" s="224">
        <f>'E4-Plan rash. 22-izdat- izvor.'!AJ147</f>
        <v>0</v>
      </c>
      <c r="V32" s="224">
        <f>'E4-Plan rash. 22-izdat- izvor.'!AK147</f>
        <v>0</v>
      </c>
      <c r="W32" s="224">
        <f>'E4-Plan rash. 22-izdat- izvor.'!AL147</f>
        <v>0</v>
      </c>
      <c r="X32" s="224">
        <f>'E4-Plan rash. 22-izdat- izvor.'!AM147</f>
        <v>0</v>
      </c>
      <c r="Y32" s="224">
        <f>'E4-Plan rash. 22-izdat- izvor.'!AN147</f>
        <v>0</v>
      </c>
      <c r="Z32" s="224">
        <f>'E4-Plan rash. 22-izdat- izvor.'!AO147</f>
        <v>0</v>
      </c>
      <c r="AA32" s="224">
        <f>'E4-Plan rash. 22-izdat- izvor.'!AO147</f>
        <v>0</v>
      </c>
      <c r="AB32" s="224">
        <f>'E4-Plan rash. 22-izdat- izvor.'!AP147</f>
        <v>0</v>
      </c>
      <c r="AC32" s="224">
        <f>'E4-Plan rash. 22-izdat- izvor.'!AQ147</f>
        <v>0</v>
      </c>
      <c r="AD32" s="224">
        <f>'E4-Plan rash. 22-izdat- izvor.'!AR147</f>
        <v>0</v>
      </c>
    </row>
    <row r="33" spans="1:30" ht="26.4" x14ac:dyDescent="0.25">
      <c r="A33" s="220" t="s">
        <v>21</v>
      </c>
      <c r="B33" s="221" t="s">
        <v>63</v>
      </c>
      <c r="C33" s="222">
        <f t="shared" ref="C33:AD33" si="13">SUM(C34:C36)</f>
        <v>0</v>
      </c>
      <c r="D33" s="222">
        <f t="shared" si="13"/>
        <v>0</v>
      </c>
      <c r="E33" s="222"/>
      <c r="F33" s="222">
        <f t="shared" si="13"/>
        <v>0</v>
      </c>
      <c r="G33" s="222">
        <f t="shared" si="13"/>
        <v>0</v>
      </c>
      <c r="H33" s="222">
        <f t="shared" si="13"/>
        <v>0</v>
      </c>
      <c r="I33" s="222">
        <f t="shared" si="13"/>
        <v>0</v>
      </c>
      <c r="J33" s="222">
        <f t="shared" si="13"/>
        <v>0</v>
      </c>
      <c r="K33" s="222">
        <f t="shared" si="13"/>
        <v>0</v>
      </c>
      <c r="L33" s="222">
        <f t="shared" ref="L33" si="14">SUM(L34:L36)</f>
        <v>0</v>
      </c>
      <c r="M33" s="222">
        <f t="shared" si="13"/>
        <v>0</v>
      </c>
      <c r="N33" s="222">
        <f t="shared" si="13"/>
        <v>0</v>
      </c>
      <c r="O33" s="222">
        <f t="shared" si="13"/>
        <v>0</v>
      </c>
      <c r="P33" s="222">
        <f t="shared" si="13"/>
        <v>0</v>
      </c>
      <c r="Q33" s="222">
        <f t="shared" si="13"/>
        <v>0</v>
      </c>
      <c r="R33" s="222">
        <f t="shared" si="13"/>
        <v>0</v>
      </c>
      <c r="S33" s="222"/>
      <c r="T33" s="222">
        <f t="shared" si="13"/>
        <v>0</v>
      </c>
      <c r="U33" s="222">
        <f t="shared" si="13"/>
        <v>0</v>
      </c>
      <c r="V33" s="222">
        <f t="shared" si="13"/>
        <v>0</v>
      </c>
      <c r="W33" s="222">
        <f t="shared" si="13"/>
        <v>0</v>
      </c>
      <c r="X33" s="222">
        <f t="shared" si="13"/>
        <v>0</v>
      </c>
      <c r="Y33" s="222">
        <f t="shared" si="13"/>
        <v>0</v>
      </c>
      <c r="Z33" s="222">
        <f t="shared" ref="Z33" si="15">SUM(Z34:Z36)</f>
        <v>0</v>
      </c>
      <c r="AA33" s="222">
        <f t="shared" si="13"/>
        <v>0</v>
      </c>
      <c r="AB33" s="222">
        <f t="shared" si="13"/>
        <v>0</v>
      </c>
      <c r="AC33" s="222">
        <f t="shared" si="13"/>
        <v>0</v>
      </c>
      <c r="AD33" s="222">
        <f t="shared" si="13"/>
        <v>0</v>
      </c>
    </row>
    <row r="34" spans="1:30" ht="13.2" x14ac:dyDescent="0.25">
      <c r="A34" s="223">
        <v>311</v>
      </c>
      <c r="B34" s="215" t="s">
        <v>209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</row>
    <row r="35" spans="1:30" ht="13.2" x14ac:dyDescent="0.25">
      <c r="A35" s="223">
        <v>312</v>
      </c>
      <c r="B35" s="215" t="s">
        <v>24</v>
      </c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</row>
    <row r="36" spans="1:30" s="197" customFormat="1" ht="13.2" x14ac:dyDescent="0.25">
      <c r="A36" s="223">
        <v>313</v>
      </c>
      <c r="B36" s="215" t="s">
        <v>216</v>
      </c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</row>
    <row r="37" spans="1:30" s="197" customFormat="1" ht="13.2" x14ac:dyDescent="0.25">
      <c r="A37" s="223"/>
      <c r="B37" s="215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</row>
    <row r="38" spans="1:30" s="197" customFormat="1" ht="13.2" x14ac:dyDescent="0.25">
      <c r="A38" s="220" t="s">
        <v>21</v>
      </c>
      <c r="B38" s="221" t="s">
        <v>68</v>
      </c>
      <c r="C38" s="222">
        <f t="shared" ref="C38:D38" si="16">SUM(C39:C44)</f>
        <v>1008543</v>
      </c>
      <c r="D38" s="222">
        <f t="shared" si="16"/>
        <v>100000</v>
      </c>
      <c r="E38" s="222"/>
      <c r="F38" s="222">
        <f t="shared" ref="F38:R38" si="17">SUM(F39:F44)</f>
        <v>0</v>
      </c>
      <c r="G38" s="222">
        <f t="shared" si="17"/>
        <v>300000</v>
      </c>
      <c r="H38" s="222">
        <f t="shared" si="17"/>
        <v>0</v>
      </c>
      <c r="I38" s="222">
        <f t="shared" si="17"/>
        <v>228000</v>
      </c>
      <c r="J38" s="222">
        <f t="shared" si="17"/>
        <v>100000</v>
      </c>
      <c r="K38" s="222">
        <f t="shared" si="17"/>
        <v>0</v>
      </c>
      <c r="L38" s="222">
        <f t="shared" si="17"/>
        <v>0</v>
      </c>
      <c r="M38" s="222">
        <f t="shared" si="17"/>
        <v>0</v>
      </c>
      <c r="N38" s="222">
        <f t="shared" si="17"/>
        <v>0</v>
      </c>
      <c r="O38" s="222">
        <f t="shared" si="17"/>
        <v>0</v>
      </c>
      <c r="P38" s="222">
        <f t="shared" si="17"/>
        <v>0</v>
      </c>
      <c r="Q38" s="222">
        <f t="shared" si="17"/>
        <v>1008543</v>
      </c>
      <c r="R38" s="222">
        <f t="shared" si="17"/>
        <v>100000</v>
      </c>
      <c r="S38" s="222"/>
      <c r="T38" s="222">
        <f t="shared" ref="T38:AD38" si="18">SUM(T39:T44)</f>
        <v>0</v>
      </c>
      <c r="U38" s="222">
        <f t="shared" si="18"/>
        <v>300000</v>
      </c>
      <c r="V38" s="222">
        <f t="shared" si="18"/>
        <v>0</v>
      </c>
      <c r="W38" s="222">
        <f t="shared" si="18"/>
        <v>191000</v>
      </c>
      <c r="X38" s="222">
        <f t="shared" si="18"/>
        <v>257543</v>
      </c>
      <c r="Y38" s="222">
        <f t="shared" si="18"/>
        <v>160000</v>
      </c>
      <c r="Z38" s="222">
        <f t="shared" si="18"/>
        <v>0</v>
      </c>
      <c r="AA38" s="222">
        <f t="shared" si="18"/>
        <v>0</v>
      </c>
      <c r="AB38" s="222">
        <f t="shared" si="18"/>
        <v>0</v>
      </c>
      <c r="AC38" s="222">
        <f t="shared" si="18"/>
        <v>0</v>
      </c>
      <c r="AD38" s="222">
        <f t="shared" si="18"/>
        <v>0</v>
      </c>
    </row>
    <row r="39" spans="1:30" s="197" customFormat="1" ht="13.2" x14ac:dyDescent="0.25">
      <c r="A39" s="223">
        <v>311</v>
      </c>
      <c r="B39" s="215" t="s">
        <v>209</v>
      </c>
      <c r="C39" s="224">
        <f>'E4-Plan rash. 22-izdat- izvor.'!R160</f>
        <v>715200</v>
      </c>
      <c r="D39" s="224">
        <f>'E4-Plan rash. 22-izdat- izvor.'!S160</f>
        <v>55000</v>
      </c>
      <c r="E39" s="224"/>
      <c r="F39" s="224">
        <f>'E4-Plan rash. 22-izdat- izvor.'!U174</f>
        <v>0</v>
      </c>
      <c r="G39" s="224">
        <f>'E4-Plan rash. 22-izdat- izvor.'!V160</f>
        <v>300000</v>
      </c>
      <c r="H39" s="224">
        <f>'E4-Plan rash. 22-izdat- izvor.'!W174</f>
        <v>0</v>
      </c>
      <c r="I39" s="224">
        <f>'E4-Plan rash. 22-izdat- izvor.'!X160</f>
        <v>53000</v>
      </c>
      <c r="J39" s="224">
        <f>'E4-Plan rash. 22-izdat- izvor.'!S160</f>
        <v>55000</v>
      </c>
      <c r="K39" s="224">
        <f>'E4-Plan rash. 22-izdat- izvor.'!T160</f>
        <v>0</v>
      </c>
      <c r="L39" s="224">
        <f>'E4-Plan rash. 22-izdat- izvor.'!U160</f>
        <v>0</v>
      </c>
      <c r="M39" s="224">
        <f>'E4-Plan rash. 22-izdat- izvor.'!AB160</f>
        <v>0</v>
      </c>
      <c r="N39" s="224">
        <f>'E4-Plan rash. 22-izdat- izvor.'!W160</f>
        <v>0</v>
      </c>
      <c r="O39" s="224">
        <f>'E4-Plan rash. 22-izdat- izvor.'!AD160</f>
        <v>0</v>
      </c>
      <c r="P39" s="224">
        <f>'E4-Plan rash. 22-izdat- izvor.'!AE160</f>
        <v>0</v>
      </c>
      <c r="Q39" s="224">
        <f>'E4-Plan rash. 22-izdat- izvor.'!AF160</f>
        <v>715200</v>
      </c>
      <c r="R39" s="224">
        <f>'E4-Plan rash. 22-izdat- izvor.'!AG160</f>
        <v>55000</v>
      </c>
      <c r="S39" s="224">
        <f>'E4-Plan rash. 22-izdat- izvor.'!AH160</f>
        <v>0</v>
      </c>
      <c r="T39" s="224">
        <f>'E4-Plan rash. 22-izdat- izvor.'!AI160</f>
        <v>0</v>
      </c>
      <c r="U39" s="224">
        <f>'E4-Plan rash. 22-izdat- izvor.'!AJ160</f>
        <v>300000</v>
      </c>
      <c r="V39" s="224">
        <f>'E4-Plan rash. 22-izdat- izvor.'!AK160</f>
        <v>0</v>
      </c>
      <c r="W39" s="224">
        <f>'E4-Plan rash. 22-izdat- izvor.'!AL160</f>
        <v>53000</v>
      </c>
      <c r="X39" s="224">
        <f>'E4-Plan rash. 22-izdat- izvor.'!AM160</f>
        <v>225200</v>
      </c>
      <c r="Y39" s="224">
        <f>'E4-Plan rash. 22-izdat- izvor.'!AN160</f>
        <v>82000</v>
      </c>
      <c r="Z39" s="224">
        <f>'E4-Plan rash. 22-izdat- izvor.'!AO160</f>
        <v>0</v>
      </c>
      <c r="AA39" s="224">
        <f>'E4-Plan rash. 22-izdat- izvor.'!AP160</f>
        <v>0</v>
      </c>
      <c r="AB39" s="224">
        <f>'E4-Plan rash. 22-izdat- izvor.'!AQ160</f>
        <v>0</v>
      </c>
      <c r="AC39" s="224">
        <f>'E4-Plan rash. 22-izdat- izvor.'!AR160</f>
        <v>0</v>
      </c>
      <c r="AD39" s="224">
        <f>'E4-Plan rash. 22-izdat- izvor.'!AS160</f>
        <v>0</v>
      </c>
    </row>
    <row r="40" spans="1:30" s="197" customFormat="1" ht="13.2" x14ac:dyDescent="0.25">
      <c r="A40" s="223">
        <v>312</v>
      </c>
      <c r="B40" s="215" t="s">
        <v>24</v>
      </c>
      <c r="C40" s="224">
        <f>'E4-Plan rash. 22-izdat- izvor.'!R162</f>
        <v>0</v>
      </c>
      <c r="D40" s="224">
        <f>'E4-Plan rash. 22-izdat- izvor.'!S162</f>
        <v>0</v>
      </c>
      <c r="E40" s="224"/>
      <c r="F40" s="224">
        <f>'E4-Plan rash. 22-izdat- izvor.'!U176</f>
        <v>0</v>
      </c>
      <c r="G40" s="224">
        <f>'E4-Plan rash. 22-izdat- izvor.'!V161</f>
        <v>0</v>
      </c>
      <c r="H40" s="224">
        <f>'E4-Plan rash. 22-izdat- izvor.'!W176</f>
        <v>0</v>
      </c>
      <c r="I40" s="224">
        <f>'E4-Plan rash. 22-izdat- izvor.'!X162</f>
        <v>0</v>
      </c>
      <c r="J40" s="224">
        <f>'E4-Plan rash. 22-izdat- izvor.'!S162</f>
        <v>0</v>
      </c>
      <c r="K40" s="224">
        <f>'E4-Plan rash. 22-izdat- izvor.'!T162</f>
        <v>0</v>
      </c>
      <c r="L40" s="224">
        <f>'E4-Plan rash. 22-izdat- izvor.'!U162</f>
        <v>0</v>
      </c>
      <c r="M40" s="224">
        <f>'E4-Plan rash. 22-izdat- izvor.'!AB162</f>
        <v>0</v>
      </c>
      <c r="N40" s="224">
        <f>'E4-Plan rash. 22-izdat- izvor.'!W162</f>
        <v>0</v>
      </c>
      <c r="O40" s="224">
        <f>'E4-Plan rash. 22-izdat- izvor.'!X162</f>
        <v>0</v>
      </c>
      <c r="P40" s="224">
        <f>'E4-Plan rash. 22-izdat- izvor.'!Y162</f>
        <v>0</v>
      </c>
      <c r="Q40" s="224">
        <f>'E4-Plan rash. 22-izdat- izvor.'!AF162</f>
        <v>0</v>
      </c>
      <c r="R40" s="224">
        <f>'E4-Plan rash. 22-izdat- izvor.'!AG162</f>
        <v>0</v>
      </c>
      <c r="S40" s="224">
        <f>'E4-Plan rash. 22-izdat- izvor.'!AH162</f>
        <v>0</v>
      </c>
      <c r="T40" s="224">
        <f>'E4-Plan rash. 22-izdat- izvor.'!AI162</f>
        <v>0</v>
      </c>
      <c r="U40" s="224">
        <f>'E4-Plan rash. 22-izdat- izvor.'!AJ162</f>
        <v>0</v>
      </c>
      <c r="V40" s="224">
        <f>'E4-Plan rash. 22-izdat- izvor.'!AK162</f>
        <v>0</v>
      </c>
      <c r="W40" s="224">
        <f>'E4-Plan rash. 22-izdat- izvor.'!AL162</f>
        <v>0</v>
      </c>
      <c r="X40" s="224">
        <f>'E4-Plan rash. 22-izdat- izvor.'!AM162</f>
        <v>0</v>
      </c>
      <c r="Y40" s="224">
        <f>'E4-Plan rash. 22-izdat- izvor.'!AN162</f>
        <v>0</v>
      </c>
      <c r="Z40" s="224">
        <f>'E4-Plan rash. 22-izdat- izvor.'!AO162</f>
        <v>0</v>
      </c>
      <c r="AA40" s="224">
        <f>'E4-Plan rash. 22-izdat- izvor.'!AP162</f>
        <v>0</v>
      </c>
      <c r="AB40" s="224">
        <f>'E4-Plan rash. 22-izdat- izvor.'!AQ162</f>
        <v>0</v>
      </c>
      <c r="AC40" s="224">
        <f>'E4-Plan rash. 22-izdat- izvor.'!AR162</f>
        <v>0</v>
      </c>
      <c r="AD40" s="224">
        <f>'E4-Plan rash. 22-izdat- izvor.'!AS162</f>
        <v>0</v>
      </c>
    </row>
    <row r="41" spans="1:30" s="197" customFormat="1" ht="13.2" x14ac:dyDescent="0.25">
      <c r="A41" s="223">
        <v>313</v>
      </c>
      <c r="B41" s="215" t="s">
        <v>216</v>
      </c>
      <c r="C41" s="224">
        <f>'E4-Plan rash. 22-izdat- izvor.'!R165</f>
        <v>76800</v>
      </c>
      <c r="D41" s="224">
        <f>'E4-Plan rash. 22-izdat- izvor.'!S165</f>
        <v>15000</v>
      </c>
      <c r="E41" s="224"/>
      <c r="F41" s="224">
        <f>'E4-Plan rash. 22-izdat- izvor.'!U179</f>
        <v>0</v>
      </c>
      <c r="G41" s="224">
        <f>'E4-Plan rash. 22-izdat- izvor.'!V162</f>
        <v>0</v>
      </c>
      <c r="H41" s="224">
        <f>'E4-Plan rash. 22-izdat- izvor.'!W179</f>
        <v>0</v>
      </c>
      <c r="I41" s="224">
        <f>'E4-Plan rash. 22-izdat- izvor.'!X165</f>
        <v>37000</v>
      </c>
      <c r="J41" s="224">
        <f>'E4-Plan rash. 22-izdat- izvor.'!S165</f>
        <v>15000</v>
      </c>
      <c r="K41" s="224">
        <f>'E4-Plan rash. 22-izdat- izvor.'!T165</f>
        <v>0</v>
      </c>
      <c r="L41" s="224">
        <f>'E4-Plan rash. 22-izdat- izvor.'!U165</f>
        <v>0</v>
      </c>
      <c r="M41" s="224">
        <f>'E4-Plan rash. 22-izdat- izvor.'!AB165</f>
        <v>0</v>
      </c>
      <c r="N41" s="224">
        <f>'E4-Plan rash. 22-izdat- izvor.'!W165</f>
        <v>0</v>
      </c>
      <c r="O41" s="224">
        <f>'E4-Plan rash. 22-izdat- izvor.'!AD165</f>
        <v>0</v>
      </c>
      <c r="P41" s="224">
        <f>'E4-Plan rash. 22-izdat- izvor.'!AE165</f>
        <v>0</v>
      </c>
      <c r="Q41" s="224">
        <f>'E4-Plan rash. 22-izdat- izvor.'!AF165</f>
        <v>76800</v>
      </c>
      <c r="R41" s="224">
        <f>'E4-Plan rash. 22-izdat- izvor.'!AG165</f>
        <v>15000</v>
      </c>
      <c r="S41" s="224">
        <f>'E4-Plan rash. 22-izdat- izvor.'!AH165</f>
        <v>0</v>
      </c>
      <c r="T41" s="224">
        <f>'E4-Plan rash. 22-izdat- izvor.'!AI165</f>
        <v>0</v>
      </c>
      <c r="U41" s="224">
        <f>'E4-Plan rash. 22-izdat- izvor.'!AJ165</f>
        <v>0</v>
      </c>
      <c r="V41" s="224">
        <f>'E4-Plan rash. 22-izdat- izvor.'!AK165</f>
        <v>0</v>
      </c>
      <c r="W41" s="224">
        <f>'E4-Plan rash. 22-izdat- izvor.'!AL165</f>
        <v>37000</v>
      </c>
      <c r="X41" s="224">
        <f>'E4-Plan rash. 22-izdat- izvor.'!AM165</f>
        <v>16800</v>
      </c>
      <c r="Y41" s="224">
        <f>'E4-Plan rash. 22-izdat- izvor.'!AN165</f>
        <v>8000</v>
      </c>
      <c r="Z41" s="224">
        <f>'E4-Plan rash. 22-izdat- izvor.'!AO165</f>
        <v>0</v>
      </c>
      <c r="AA41" s="224">
        <f>'E4-Plan rash. 22-izdat- izvor.'!AP165</f>
        <v>0</v>
      </c>
      <c r="AB41" s="224">
        <f>'E4-Plan rash. 22-izdat- izvor.'!AQ165</f>
        <v>0</v>
      </c>
      <c r="AC41" s="224">
        <f>'E4-Plan rash. 22-izdat- izvor.'!AR165</f>
        <v>0</v>
      </c>
      <c r="AD41" s="224">
        <f>'E4-Plan rash. 22-izdat- izvor.'!AS165</f>
        <v>0</v>
      </c>
    </row>
    <row r="42" spans="1:30" s="197" customFormat="1" ht="13.2" x14ac:dyDescent="0.25">
      <c r="A42" s="223">
        <v>321</v>
      </c>
      <c r="B42" s="215" t="s">
        <v>222</v>
      </c>
      <c r="C42" s="224">
        <f>'E4-Plan rash. 22-izdat- izvor.'!R167</f>
        <v>6000</v>
      </c>
      <c r="D42" s="224">
        <f>'E4-Plan rash. 22-izdat- izvor.'!S167</f>
        <v>0</v>
      </c>
      <c r="E42" s="224"/>
      <c r="F42" s="224">
        <f>'E4-Plan rash. 22-izdat- izvor.'!U181</f>
        <v>0</v>
      </c>
      <c r="G42" s="224">
        <f>'E4-Plan rash. 22-izdat- izvor.'!V163</f>
        <v>0</v>
      </c>
      <c r="H42" s="224">
        <f>'E4-Plan rash. 22-izdat- izvor.'!W181</f>
        <v>0</v>
      </c>
      <c r="I42" s="224">
        <f>'E4-Plan rash. 22-izdat- izvor.'!X167</f>
        <v>6000</v>
      </c>
      <c r="J42" s="224">
        <f>'E4-Plan rash. 22-izdat- izvor.'!S167</f>
        <v>0</v>
      </c>
      <c r="K42" s="224">
        <f>'E4-Plan rash. 22-izdat- izvor.'!T167</f>
        <v>0</v>
      </c>
      <c r="L42" s="224">
        <f>'E4-Plan rash. 22-izdat- izvor.'!U167</f>
        <v>0</v>
      </c>
      <c r="M42" s="224">
        <f>'E4-Plan rash. 22-izdat- izvor.'!AB167</f>
        <v>0</v>
      </c>
      <c r="N42" s="224">
        <f>'E4-Plan rash. 22-izdat- izvor.'!W167</f>
        <v>0</v>
      </c>
      <c r="O42" s="224">
        <f>'E4-Plan rash. 22-izdat- izvor.'!AD167</f>
        <v>0</v>
      </c>
      <c r="P42" s="224">
        <f>'E4-Plan rash. 22-izdat- izvor.'!Y167</f>
        <v>0</v>
      </c>
      <c r="Q42" s="224">
        <f>'E4-Plan rash. 22-izdat- izvor.'!AF167</f>
        <v>6000</v>
      </c>
      <c r="R42" s="224">
        <f>'E4-Plan rash. 22-izdat- izvor.'!AG167</f>
        <v>0</v>
      </c>
      <c r="S42" s="224">
        <f>'E4-Plan rash. 22-izdat- izvor.'!AH167</f>
        <v>0</v>
      </c>
      <c r="T42" s="224">
        <f>'E4-Plan rash. 22-izdat- izvor.'!AI167</f>
        <v>0</v>
      </c>
      <c r="U42" s="224">
        <f>'E4-Plan rash. 22-izdat- izvor.'!AJ167</f>
        <v>0</v>
      </c>
      <c r="V42" s="224">
        <f>'E4-Plan rash. 22-izdat- izvor.'!AK167</f>
        <v>0</v>
      </c>
      <c r="W42" s="224">
        <f>'E4-Plan rash. 22-izdat- izvor.'!AL167</f>
        <v>6000</v>
      </c>
      <c r="X42" s="224">
        <f>'E4-Plan rash. 22-izdat- izvor.'!AM167</f>
        <v>0</v>
      </c>
      <c r="Y42" s="224">
        <f>'E4-Plan rash. 22-izdat- izvor.'!AN167</f>
        <v>0</v>
      </c>
      <c r="Z42" s="224">
        <f>'E4-Plan rash. 22-izdat- izvor.'!AO167</f>
        <v>0</v>
      </c>
      <c r="AA42" s="224">
        <f>'E4-Plan rash. 22-izdat- izvor.'!AP167</f>
        <v>0</v>
      </c>
      <c r="AB42" s="224">
        <f>'E4-Plan rash. 22-izdat- izvor.'!AQ167</f>
        <v>0</v>
      </c>
      <c r="AC42" s="224">
        <f>'E4-Plan rash. 22-izdat- izvor.'!AR167</f>
        <v>0</v>
      </c>
      <c r="AD42" s="224">
        <f>'E4-Plan rash. 22-izdat- izvor.'!AS167</f>
        <v>0</v>
      </c>
    </row>
    <row r="43" spans="1:30" s="197" customFormat="1" ht="13.2" x14ac:dyDescent="0.25">
      <c r="A43" s="223">
        <v>322</v>
      </c>
      <c r="B43" s="215" t="s">
        <v>229</v>
      </c>
      <c r="C43" s="224">
        <f>'E4-Plan rash. 22-izdat- izvor.'!R171</f>
        <v>210543</v>
      </c>
      <c r="D43" s="224">
        <f>'E4-Plan rash. 22-izdat- izvor.'!S171</f>
        <v>30000</v>
      </c>
      <c r="E43" s="224"/>
      <c r="F43" s="224">
        <f>'E4-Plan rash. 22-izdat- izvor.'!U185</f>
        <v>0</v>
      </c>
      <c r="G43" s="224">
        <f>'E4-Plan rash. 22-izdat- izvor.'!V164</f>
        <v>0</v>
      </c>
      <c r="H43" s="224">
        <f>'E4-Plan rash. 22-izdat- izvor.'!W185</f>
        <v>0</v>
      </c>
      <c r="I43" s="224">
        <f>'E4-Plan rash. 22-izdat- izvor.'!X171</f>
        <v>95000</v>
      </c>
      <c r="J43" s="224">
        <f>'E4-Plan rash. 22-izdat- izvor.'!S171</f>
        <v>30000</v>
      </c>
      <c r="K43" s="224">
        <f>'E4-Plan rash. 22-izdat- izvor.'!T171</f>
        <v>0</v>
      </c>
      <c r="L43" s="224">
        <f>'E4-Plan rash. 22-izdat- izvor.'!U171</f>
        <v>0</v>
      </c>
      <c r="M43" s="224">
        <f>'E4-Plan rash. 22-izdat- izvor.'!AB171</f>
        <v>0</v>
      </c>
      <c r="N43" s="224">
        <f>'E4-Plan rash. 22-izdat- izvor.'!W171</f>
        <v>0</v>
      </c>
      <c r="O43" s="224">
        <f>'E4-Plan rash. 22-izdat- izvor.'!AD171</f>
        <v>0</v>
      </c>
      <c r="P43" s="224">
        <f>'E4-Plan rash. 22-izdat- izvor.'!AE171</f>
        <v>0</v>
      </c>
      <c r="Q43" s="224">
        <f>'E4-Plan rash. 22-izdat- izvor.'!AF171</f>
        <v>210543</v>
      </c>
      <c r="R43" s="224">
        <f>'E4-Plan rash. 22-izdat- izvor.'!AG171</f>
        <v>30000</v>
      </c>
      <c r="S43" s="224">
        <f>'E4-Plan rash. 22-izdat- izvor.'!AH171</f>
        <v>0</v>
      </c>
      <c r="T43" s="224">
        <f>'E4-Plan rash. 22-izdat- izvor.'!AI171</f>
        <v>0</v>
      </c>
      <c r="U43" s="224">
        <f>'E4-Plan rash. 22-izdat- izvor.'!AJ171</f>
        <v>0</v>
      </c>
      <c r="V43" s="224">
        <f>'E4-Plan rash. 22-izdat- izvor.'!AK171</f>
        <v>0</v>
      </c>
      <c r="W43" s="224">
        <f>'E4-Plan rash. 22-izdat- izvor.'!AL171</f>
        <v>95000</v>
      </c>
      <c r="X43" s="224">
        <f>'E4-Plan rash. 22-izdat- izvor.'!AM171</f>
        <v>15543</v>
      </c>
      <c r="Y43" s="224">
        <f>'E4-Plan rash. 22-izdat- izvor.'!AN171</f>
        <v>70000</v>
      </c>
      <c r="Z43" s="224">
        <f>'E4-Plan rash. 22-izdat- izvor.'!AO171</f>
        <v>0</v>
      </c>
      <c r="AA43" s="224">
        <f>'E4-Plan rash. 22-izdat- izvor.'!AP171</f>
        <v>0</v>
      </c>
      <c r="AB43" s="224">
        <f>'E4-Plan rash. 22-izdat- izvor.'!AQ171</f>
        <v>0</v>
      </c>
      <c r="AC43" s="224">
        <f>'E4-Plan rash. 22-izdat- izvor.'!AR171</f>
        <v>0</v>
      </c>
      <c r="AD43" s="224">
        <f>'E4-Plan rash. 22-izdat- izvor.'!AS171</f>
        <v>0</v>
      </c>
    </row>
    <row r="44" spans="1:30" s="197" customFormat="1" ht="13.2" x14ac:dyDescent="0.25">
      <c r="A44" s="223">
        <v>323</v>
      </c>
      <c r="B44" s="215" t="s">
        <v>237</v>
      </c>
      <c r="C44" s="224">
        <f>'E4-Plan rash. 22-izdat- izvor.'!R174</f>
        <v>0</v>
      </c>
      <c r="D44" s="224">
        <f>'E4-Plan rash. 22-izdat- izvor.'!S1724</f>
        <v>0</v>
      </c>
      <c r="E44" s="224"/>
      <c r="F44" s="224">
        <f>'E4-Plan rash. 22-izdat- izvor.'!U188</f>
        <v>0</v>
      </c>
      <c r="G44" s="224">
        <f>'E4-Plan rash. 22-izdat- izvor.'!V165</f>
        <v>0</v>
      </c>
      <c r="H44" s="224">
        <f>'E4-Plan rash. 22-izdat- izvor.'!W188</f>
        <v>0</v>
      </c>
      <c r="I44" s="224">
        <f>'E4-Plan rash. 22-izdat- izvor.'!X165</f>
        <v>37000</v>
      </c>
      <c r="J44" s="224">
        <f>'E4-Plan rash. 22-izdat- izvor.'!S174</f>
        <v>0</v>
      </c>
      <c r="K44" s="224">
        <f>'E4-Plan rash. 22-izdat- izvor.'!T174</f>
        <v>0</v>
      </c>
      <c r="L44" s="224">
        <f>'E4-Plan rash. 22-izdat- izvor.'!U174</f>
        <v>0</v>
      </c>
      <c r="M44" s="224">
        <f>'E4-Plan rash. 22-izdat- izvor.'!AB174</f>
        <v>0</v>
      </c>
      <c r="N44" s="224">
        <f>'E4-Plan rash. 22-izdat- izvor.'!W174</f>
        <v>0</v>
      </c>
      <c r="O44" s="224">
        <f>'E4-Plan rash. 22-izdat- izvor.'!X174</f>
        <v>0</v>
      </c>
      <c r="P44" s="224">
        <f>'E4-Plan rash. 22-izdat- izvor.'!Y174</f>
        <v>0</v>
      </c>
      <c r="Q44" s="224">
        <f>'E4-Plan rash. 22-izdat- izvor.'!AF174</f>
        <v>0</v>
      </c>
      <c r="R44" s="224">
        <f>'E4-Plan rash. 22-izdat- izvor.'!AG174</f>
        <v>0</v>
      </c>
      <c r="S44" s="224">
        <f>'E4-Plan rash. 22-izdat- izvor.'!AH174</f>
        <v>0</v>
      </c>
      <c r="T44" s="224">
        <f>'E4-Plan rash. 22-izdat- izvor.'!AI174</f>
        <v>0</v>
      </c>
      <c r="U44" s="224">
        <f>'E4-Plan rash. 22-izdat- izvor.'!AJ174</f>
        <v>0</v>
      </c>
      <c r="V44" s="224">
        <f>'E4-Plan rash. 22-izdat- izvor.'!AK174</f>
        <v>0</v>
      </c>
      <c r="W44" s="224">
        <f>'E4-Plan rash. 22-izdat- izvor.'!AL174</f>
        <v>0</v>
      </c>
      <c r="X44" s="224">
        <f>'E4-Plan rash. 22-izdat- izvor.'!AM174</f>
        <v>0</v>
      </c>
      <c r="Y44" s="224">
        <f>'E4-Plan rash. 22-izdat- izvor.'!AN174</f>
        <v>0</v>
      </c>
      <c r="Z44" s="224">
        <f>'E4-Plan rash. 22-izdat- izvor.'!AO174</f>
        <v>0</v>
      </c>
      <c r="AA44" s="224">
        <f>'E4-Plan rash. 22-izdat- izvor.'!AP174</f>
        <v>0</v>
      </c>
      <c r="AB44" s="224">
        <f>'E4-Plan rash. 22-izdat- izvor.'!AQ174</f>
        <v>0</v>
      </c>
      <c r="AC44" s="224">
        <f>'E4-Plan rash. 22-izdat- izvor.'!AR174</f>
        <v>0</v>
      </c>
      <c r="AD44" s="224">
        <f>'E4-Plan rash. 22-izdat- izvor.'!AS174</f>
        <v>0</v>
      </c>
    </row>
    <row r="45" spans="1:30" s="197" customFormat="1" ht="13.2" x14ac:dyDescent="0.25">
      <c r="A45" s="225">
        <v>422</v>
      </c>
      <c r="B45" s="226" t="s">
        <v>392</v>
      </c>
      <c r="C45" s="227"/>
      <c r="D45" s="227"/>
      <c r="E45" s="227"/>
      <c r="F45" s="227"/>
      <c r="G45" s="224">
        <f>'E4-Plan rash. 22-izdat- izvor.'!V166</f>
        <v>0</v>
      </c>
      <c r="H45" s="227"/>
      <c r="I45" s="224"/>
      <c r="J45" s="227"/>
      <c r="K45" s="227"/>
      <c r="L45" s="227"/>
      <c r="M45" s="227"/>
      <c r="N45" s="227"/>
      <c r="O45" s="227"/>
      <c r="P45" s="227"/>
      <c r="Q45" s="228"/>
      <c r="R45" s="228"/>
      <c r="S45" s="228"/>
      <c r="T45" s="228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</row>
    <row r="46" spans="1:30" s="197" customFormat="1" ht="13.2" x14ac:dyDescent="0.25">
      <c r="A46" s="223"/>
      <c r="B46" s="215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</row>
    <row r="47" spans="1:30" s="203" customFormat="1" ht="39.6" x14ac:dyDescent="0.25">
      <c r="A47" s="217" t="s">
        <v>19</v>
      </c>
      <c r="B47" s="218" t="s">
        <v>64</v>
      </c>
      <c r="C47" s="219">
        <f t="shared" ref="C47:AD47" si="19">C48+C56</f>
        <v>0</v>
      </c>
      <c r="D47" s="219">
        <f t="shared" si="19"/>
        <v>0</v>
      </c>
      <c r="E47" s="219"/>
      <c r="F47" s="219">
        <f t="shared" si="19"/>
        <v>0</v>
      </c>
      <c r="G47" s="219">
        <f t="shared" si="19"/>
        <v>0</v>
      </c>
      <c r="H47" s="219">
        <f t="shared" si="19"/>
        <v>0</v>
      </c>
      <c r="I47" s="219">
        <f t="shared" si="19"/>
        <v>0</v>
      </c>
      <c r="J47" s="219">
        <f t="shared" si="19"/>
        <v>0</v>
      </c>
      <c r="K47" s="219">
        <f t="shared" si="19"/>
        <v>0</v>
      </c>
      <c r="L47" s="219">
        <f t="shared" ref="L47" si="20">L48+L56</f>
        <v>0</v>
      </c>
      <c r="M47" s="219">
        <f t="shared" si="19"/>
        <v>0</v>
      </c>
      <c r="N47" s="219">
        <f t="shared" si="19"/>
        <v>0</v>
      </c>
      <c r="O47" s="219">
        <f t="shared" si="19"/>
        <v>0</v>
      </c>
      <c r="P47" s="219">
        <f t="shared" si="19"/>
        <v>0</v>
      </c>
      <c r="Q47" s="219">
        <f t="shared" si="19"/>
        <v>0</v>
      </c>
      <c r="R47" s="219">
        <f t="shared" si="19"/>
        <v>0</v>
      </c>
      <c r="S47" s="219"/>
      <c r="T47" s="219">
        <f t="shared" si="19"/>
        <v>0</v>
      </c>
      <c r="U47" s="219">
        <f t="shared" si="19"/>
        <v>0</v>
      </c>
      <c r="V47" s="219">
        <f t="shared" si="19"/>
        <v>0</v>
      </c>
      <c r="W47" s="219">
        <f t="shared" si="19"/>
        <v>0</v>
      </c>
      <c r="X47" s="219">
        <f t="shared" si="19"/>
        <v>0</v>
      </c>
      <c r="Y47" s="219">
        <f t="shared" si="19"/>
        <v>0</v>
      </c>
      <c r="Z47" s="219">
        <f t="shared" ref="Z47" si="21">Z48+Z56</f>
        <v>0</v>
      </c>
      <c r="AA47" s="219">
        <f t="shared" si="19"/>
        <v>0</v>
      </c>
      <c r="AB47" s="219">
        <f t="shared" si="19"/>
        <v>0</v>
      </c>
      <c r="AC47" s="219">
        <f t="shared" si="19"/>
        <v>0</v>
      </c>
      <c r="AD47" s="219">
        <f t="shared" si="19"/>
        <v>0</v>
      </c>
    </row>
    <row r="48" spans="1:30" ht="13.2" x14ac:dyDescent="0.25">
      <c r="A48" s="220" t="s">
        <v>21</v>
      </c>
      <c r="B48" s="221" t="s">
        <v>68</v>
      </c>
      <c r="C48" s="222">
        <f t="shared" ref="C48:AD48" si="22">SUM(C49:C54)</f>
        <v>0</v>
      </c>
      <c r="D48" s="222">
        <f t="shared" si="22"/>
        <v>0</v>
      </c>
      <c r="E48" s="222"/>
      <c r="F48" s="222">
        <f t="shared" si="22"/>
        <v>0</v>
      </c>
      <c r="G48" s="222">
        <f t="shared" si="22"/>
        <v>0</v>
      </c>
      <c r="H48" s="222">
        <f t="shared" si="22"/>
        <v>0</v>
      </c>
      <c r="I48" s="222">
        <f t="shared" si="22"/>
        <v>0</v>
      </c>
      <c r="J48" s="222">
        <f t="shared" si="22"/>
        <v>0</v>
      </c>
      <c r="K48" s="222">
        <f t="shared" si="22"/>
        <v>0</v>
      </c>
      <c r="L48" s="222">
        <f t="shared" ref="L48" si="23">SUM(L49:L54)</f>
        <v>0</v>
      </c>
      <c r="M48" s="222">
        <f t="shared" si="22"/>
        <v>0</v>
      </c>
      <c r="N48" s="222">
        <f t="shared" si="22"/>
        <v>0</v>
      </c>
      <c r="O48" s="222">
        <f t="shared" si="22"/>
        <v>0</v>
      </c>
      <c r="P48" s="222">
        <f t="shared" si="22"/>
        <v>0</v>
      </c>
      <c r="Q48" s="222">
        <f t="shared" si="22"/>
        <v>0</v>
      </c>
      <c r="R48" s="222">
        <f t="shared" si="22"/>
        <v>0</v>
      </c>
      <c r="S48" s="222"/>
      <c r="T48" s="222">
        <f t="shared" si="22"/>
        <v>0</v>
      </c>
      <c r="U48" s="222">
        <f t="shared" si="22"/>
        <v>0</v>
      </c>
      <c r="V48" s="222">
        <f t="shared" si="22"/>
        <v>0</v>
      </c>
      <c r="W48" s="222">
        <f t="shared" si="22"/>
        <v>0</v>
      </c>
      <c r="X48" s="222">
        <f t="shared" si="22"/>
        <v>0</v>
      </c>
      <c r="Y48" s="222">
        <f t="shared" si="22"/>
        <v>0</v>
      </c>
      <c r="Z48" s="222">
        <f t="shared" ref="Z48" si="24">SUM(Z49:Z54)</f>
        <v>0</v>
      </c>
      <c r="AA48" s="222">
        <f t="shared" si="22"/>
        <v>0</v>
      </c>
      <c r="AB48" s="222">
        <f t="shared" si="22"/>
        <v>0</v>
      </c>
      <c r="AC48" s="222">
        <f t="shared" si="22"/>
        <v>0</v>
      </c>
      <c r="AD48" s="222">
        <f t="shared" si="22"/>
        <v>0</v>
      </c>
    </row>
    <row r="49" spans="1:30" s="197" customFormat="1" ht="13.2" x14ac:dyDescent="0.25">
      <c r="A49" s="223">
        <v>311</v>
      </c>
      <c r="B49" s="215" t="s">
        <v>209</v>
      </c>
      <c r="C49" s="224">
        <f>'E4-Plan rash. 22-izdat- izvor.'!R186</f>
        <v>0</v>
      </c>
      <c r="D49" s="224">
        <f>'E4-Plan rash. 22-izdat- izvor.'!S186</f>
        <v>0</v>
      </c>
      <c r="E49" s="224"/>
      <c r="F49" s="224">
        <f>'E4-Plan rash. 22-izdat- izvor.'!U186</f>
        <v>0</v>
      </c>
      <c r="G49" s="224">
        <f>'E4-Plan rash. 22-izdat- izvor.'!V186</f>
        <v>0</v>
      </c>
      <c r="H49" s="224">
        <f>'E4-Plan rash. 22-izdat- izvor.'!W186</f>
        <v>0</v>
      </c>
      <c r="I49" s="224">
        <f>'E4-Plan rash. 22-izdat- izvor.'!X186</f>
        <v>0</v>
      </c>
      <c r="J49" s="224">
        <f>'E4-Plan rash. 22-izdat- izvor.'!Y186</f>
        <v>0</v>
      </c>
      <c r="K49" s="224">
        <f>'E4-Plan rash. 22-izdat- izvor.'!Z186</f>
        <v>0</v>
      </c>
      <c r="L49" s="224">
        <f>'E4-Plan rash. 22-izdat- izvor.'!AA186</f>
        <v>0</v>
      </c>
      <c r="M49" s="224">
        <f>'E4-Plan rash. 22-izdat- izvor.'!AB186</f>
        <v>0</v>
      </c>
      <c r="N49" s="224">
        <f>'E4-Plan rash. 22-izdat- izvor.'!AC186</f>
        <v>0</v>
      </c>
      <c r="O49" s="224">
        <f>'E4-Plan rash. 22-izdat- izvor.'!AD186</f>
        <v>0</v>
      </c>
      <c r="P49" s="224">
        <f>'E4-Plan rash. 22-izdat- izvor.'!AE186</f>
        <v>0</v>
      </c>
      <c r="Q49" s="224">
        <f>'E4-Plan rash. 22-izdat- izvor.'!AF186</f>
        <v>0</v>
      </c>
      <c r="R49" s="224">
        <f>'E4-Plan rash. 22-izdat- izvor.'!AG186</f>
        <v>0</v>
      </c>
      <c r="S49" s="224"/>
      <c r="T49" s="224">
        <f>'E4-Plan rash. 22-izdat- izvor.'!AI186</f>
        <v>0</v>
      </c>
      <c r="U49" s="224">
        <f>'E4-Plan rash. 22-izdat- izvor.'!AJ186</f>
        <v>0</v>
      </c>
      <c r="V49" s="224">
        <f>'E4-Plan rash. 22-izdat- izvor.'!AK186</f>
        <v>0</v>
      </c>
      <c r="W49" s="224">
        <f>'E4-Plan rash. 22-izdat- izvor.'!AL186</f>
        <v>0</v>
      </c>
      <c r="X49" s="224">
        <f>'E4-Plan rash. 22-izdat- izvor.'!AM186</f>
        <v>0</v>
      </c>
      <c r="Y49" s="224">
        <f>'E4-Plan rash. 22-izdat- izvor.'!AN186</f>
        <v>0</v>
      </c>
      <c r="Z49" s="224">
        <f>'E4-Plan rash. 22-izdat- izvor.'!AO186</f>
        <v>0</v>
      </c>
      <c r="AA49" s="224">
        <f>'E4-Plan rash. 22-izdat- izvor.'!AO186</f>
        <v>0</v>
      </c>
      <c r="AB49" s="224">
        <f>'E4-Plan rash. 22-izdat- izvor.'!AP186</f>
        <v>0</v>
      </c>
      <c r="AC49" s="224">
        <f>'E4-Plan rash. 22-izdat- izvor.'!AQ186</f>
        <v>0</v>
      </c>
      <c r="AD49" s="224">
        <f>'E4-Plan rash. 22-izdat- izvor.'!AR186</f>
        <v>0</v>
      </c>
    </row>
    <row r="50" spans="1:30" s="197" customFormat="1" ht="13.2" x14ac:dyDescent="0.25">
      <c r="A50" s="223">
        <v>312</v>
      </c>
      <c r="B50" s="215" t="s">
        <v>24</v>
      </c>
      <c r="C50" s="224">
        <f>'E4-Plan rash. 22-izdat- izvor.'!R188</f>
        <v>0</v>
      </c>
      <c r="D50" s="224">
        <f>'E4-Plan rash. 22-izdat- izvor.'!S188</f>
        <v>0</v>
      </c>
      <c r="E50" s="224"/>
      <c r="F50" s="224">
        <f>'E4-Plan rash. 22-izdat- izvor.'!U188</f>
        <v>0</v>
      </c>
      <c r="G50" s="224">
        <f>'E4-Plan rash. 22-izdat- izvor.'!V188</f>
        <v>0</v>
      </c>
      <c r="H50" s="224">
        <f>'E4-Plan rash. 22-izdat- izvor.'!W188</f>
        <v>0</v>
      </c>
      <c r="I50" s="224">
        <f>'E4-Plan rash. 22-izdat- izvor.'!X188</f>
        <v>0</v>
      </c>
      <c r="J50" s="224">
        <f>'E4-Plan rash. 22-izdat- izvor.'!Y188</f>
        <v>0</v>
      </c>
      <c r="K50" s="224">
        <f>'E4-Plan rash. 22-izdat- izvor.'!Z188</f>
        <v>0</v>
      </c>
      <c r="L50" s="224">
        <f>'E4-Plan rash. 22-izdat- izvor.'!AA188</f>
        <v>0</v>
      </c>
      <c r="M50" s="224">
        <f>'E4-Plan rash. 22-izdat- izvor.'!AB188</f>
        <v>0</v>
      </c>
      <c r="N50" s="224">
        <f>'E4-Plan rash. 22-izdat- izvor.'!AC188</f>
        <v>0</v>
      </c>
      <c r="O50" s="224">
        <f>'E4-Plan rash. 22-izdat- izvor.'!AD188</f>
        <v>0</v>
      </c>
      <c r="P50" s="224">
        <f>'E4-Plan rash. 22-izdat- izvor.'!AE188</f>
        <v>0</v>
      </c>
      <c r="Q50" s="224">
        <f>'E4-Plan rash. 22-izdat- izvor.'!AF188</f>
        <v>0</v>
      </c>
      <c r="R50" s="224">
        <f>'E4-Plan rash. 22-izdat- izvor.'!AG188</f>
        <v>0</v>
      </c>
      <c r="S50" s="224"/>
      <c r="T50" s="224">
        <f>'E4-Plan rash. 22-izdat- izvor.'!AI188</f>
        <v>0</v>
      </c>
      <c r="U50" s="224">
        <f>'E4-Plan rash. 22-izdat- izvor.'!AJ188</f>
        <v>0</v>
      </c>
      <c r="V50" s="224">
        <f>'E4-Plan rash. 22-izdat- izvor.'!AK188</f>
        <v>0</v>
      </c>
      <c r="W50" s="224">
        <f>'E4-Plan rash. 22-izdat- izvor.'!AL188</f>
        <v>0</v>
      </c>
      <c r="X50" s="224">
        <f>'E4-Plan rash. 22-izdat- izvor.'!AM188</f>
        <v>0</v>
      </c>
      <c r="Y50" s="224">
        <f>'E4-Plan rash. 22-izdat- izvor.'!AN188</f>
        <v>0</v>
      </c>
      <c r="Z50" s="224">
        <f>'E4-Plan rash. 22-izdat- izvor.'!AO188</f>
        <v>0</v>
      </c>
      <c r="AA50" s="224">
        <f>'E4-Plan rash. 22-izdat- izvor.'!AO188</f>
        <v>0</v>
      </c>
      <c r="AB50" s="224">
        <f>'E4-Plan rash. 22-izdat- izvor.'!AP188</f>
        <v>0</v>
      </c>
      <c r="AC50" s="224">
        <f>'E4-Plan rash. 22-izdat- izvor.'!AQ188</f>
        <v>0</v>
      </c>
      <c r="AD50" s="224">
        <f>'E4-Plan rash. 22-izdat- izvor.'!AR188</f>
        <v>0</v>
      </c>
    </row>
    <row r="51" spans="1:30" s="197" customFormat="1" ht="13.2" x14ac:dyDescent="0.25">
      <c r="A51" s="223">
        <v>313</v>
      </c>
      <c r="B51" s="215" t="s">
        <v>216</v>
      </c>
      <c r="C51" s="224">
        <f>'E4-Plan rash. 22-izdat- izvor.'!R191</f>
        <v>0</v>
      </c>
      <c r="D51" s="224">
        <f>'E4-Plan rash. 22-izdat- izvor.'!S191</f>
        <v>0</v>
      </c>
      <c r="E51" s="224"/>
      <c r="F51" s="224">
        <f>'E4-Plan rash. 22-izdat- izvor.'!U191</f>
        <v>0</v>
      </c>
      <c r="G51" s="224">
        <f>'E4-Plan rash. 22-izdat- izvor.'!V191</f>
        <v>0</v>
      </c>
      <c r="H51" s="224">
        <f>'E4-Plan rash. 22-izdat- izvor.'!W191</f>
        <v>0</v>
      </c>
      <c r="I51" s="224">
        <f>'E4-Plan rash. 22-izdat- izvor.'!X191</f>
        <v>0</v>
      </c>
      <c r="J51" s="224">
        <f>'E4-Plan rash. 22-izdat- izvor.'!Y191</f>
        <v>0</v>
      </c>
      <c r="K51" s="224">
        <f>'E4-Plan rash. 22-izdat- izvor.'!Z191</f>
        <v>0</v>
      </c>
      <c r="L51" s="224">
        <f>'E4-Plan rash. 22-izdat- izvor.'!AA191</f>
        <v>0</v>
      </c>
      <c r="M51" s="224">
        <f>'E4-Plan rash. 22-izdat- izvor.'!AB191</f>
        <v>0</v>
      </c>
      <c r="N51" s="224">
        <f>'E4-Plan rash. 22-izdat- izvor.'!AC191</f>
        <v>0</v>
      </c>
      <c r="O51" s="224">
        <f>'E4-Plan rash. 22-izdat- izvor.'!AD191</f>
        <v>0</v>
      </c>
      <c r="P51" s="224">
        <f>'E4-Plan rash. 22-izdat- izvor.'!AE191</f>
        <v>0</v>
      </c>
      <c r="Q51" s="224">
        <f>'E4-Plan rash. 22-izdat- izvor.'!AF191</f>
        <v>0</v>
      </c>
      <c r="R51" s="224">
        <f>'E4-Plan rash. 22-izdat- izvor.'!AG191</f>
        <v>0</v>
      </c>
      <c r="S51" s="224"/>
      <c r="T51" s="224">
        <f>'E4-Plan rash. 22-izdat- izvor.'!AI191</f>
        <v>0</v>
      </c>
      <c r="U51" s="224">
        <f>'E4-Plan rash. 22-izdat- izvor.'!AJ191</f>
        <v>0</v>
      </c>
      <c r="V51" s="224">
        <f>'E4-Plan rash. 22-izdat- izvor.'!AK191</f>
        <v>0</v>
      </c>
      <c r="W51" s="224">
        <f>'E4-Plan rash. 22-izdat- izvor.'!AL191</f>
        <v>0</v>
      </c>
      <c r="X51" s="224">
        <f>'E4-Plan rash. 22-izdat- izvor.'!AM191</f>
        <v>0</v>
      </c>
      <c r="Y51" s="224">
        <f>'E4-Plan rash. 22-izdat- izvor.'!AN191</f>
        <v>0</v>
      </c>
      <c r="Z51" s="224">
        <f>'E4-Plan rash. 22-izdat- izvor.'!AO191</f>
        <v>0</v>
      </c>
      <c r="AA51" s="224">
        <f>'E4-Plan rash. 22-izdat- izvor.'!AO191</f>
        <v>0</v>
      </c>
      <c r="AB51" s="224">
        <f>'E4-Plan rash. 22-izdat- izvor.'!AP191</f>
        <v>0</v>
      </c>
      <c r="AC51" s="224">
        <f>'E4-Plan rash. 22-izdat- izvor.'!AQ191</f>
        <v>0</v>
      </c>
      <c r="AD51" s="224">
        <f>'E4-Plan rash. 22-izdat- izvor.'!AR191</f>
        <v>0</v>
      </c>
    </row>
    <row r="52" spans="1:30" s="197" customFormat="1" ht="13.2" x14ac:dyDescent="0.25">
      <c r="A52" s="223">
        <v>321</v>
      </c>
      <c r="B52" s="215" t="s">
        <v>222</v>
      </c>
      <c r="C52" s="224">
        <f>'E4-Plan rash. 22-izdat- izvor.'!R193</f>
        <v>0</v>
      </c>
      <c r="D52" s="224">
        <f>'E4-Plan rash. 22-izdat- izvor.'!S193</f>
        <v>0</v>
      </c>
      <c r="E52" s="224"/>
      <c r="F52" s="224">
        <f>'E4-Plan rash. 22-izdat- izvor.'!U193</f>
        <v>0</v>
      </c>
      <c r="G52" s="224">
        <f>'E4-Plan rash. 22-izdat- izvor.'!V193</f>
        <v>0</v>
      </c>
      <c r="H52" s="224">
        <f>'E4-Plan rash. 22-izdat- izvor.'!W193</f>
        <v>0</v>
      </c>
      <c r="I52" s="224">
        <f>'E4-Plan rash. 22-izdat- izvor.'!X193</f>
        <v>0</v>
      </c>
      <c r="J52" s="224">
        <f>'E4-Plan rash. 22-izdat- izvor.'!Y193</f>
        <v>0</v>
      </c>
      <c r="K52" s="224">
        <f>'E4-Plan rash. 22-izdat- izvor.'!Z193</f>
        <v>0</v>
      </c>
      <c r="L52" s="224">
        <f>'E4-Plan rash. 22-izdat- izvor.'!AA193</f>
        <v>0</v>
      </c>
      <c r="M52" s="224">
        <f>'E4-Plan rash. 22-izdat- izvor.'!AB193</f>
        <v>0</v>
      </c>
      <c r="N52" s="224">
        <f>'E4-Plan rash. 22-izdat- izvor.'!AC193</f>
        <v>0</v>
      </c>
      <c r="O52" s="224">
        <f>'E4-Plan rash. 22-izdat- izvor.'!AD193</f>
        <v>0</v>
      </c>
      <c r="P52" s="224">
        <f>'E4-Plan rash. 22-izdat- izvor.'!AE193</f>
        <v>0</v>
      </c>
      <c r="Q52" s="224">
        <f>'E4-Plan rash. 22-izdat- izvor.'!AF193</f>
        <v>0</v>
      </c>
      <c r="R52" s="224">
        <f>'E4-Plan rash. 22-izdat- izvor.'!AG193</f>
        <v>0</v>
      </c>
      <c r="S52" s="224"/>
      <c r="T52" s="224">
        <f>'E4-Plan rash. 22-izdat- izvor.'!AI193</f>
        <v>0</v>
      </c>
      <c r="U52" s="224">
        <f>'E4-Plan rash. 22-izdat- izvor.'!AJ193</f>
        <v>0</v>
      </c>
      <c r="V52" s="224">
        <f>'E4-Plan rash. 22-izdat- izvor.'!AK193</f>
        <v>0</v>
      </c>
      <c r="W52" s="224">
        <f>'E4-Plan rash. 22-izdat- izvor.'!AL193</f>
        <v>0</v>
      </c>
      <c r="X52" s="224">
        <f>'E4-Plan rash. 22-izdat- izvor.'!AM193</f>
        <v>0</v>
      </c>
      <c r="Y52" s="224">
        <f>'E4-Plan rash. 22-izdat- izvor.'!AN193</f>
        <v>0</v>
      </c>
      <c r="Z52" s="224">
        <f>'E4-Plan rash. 22-izdat- izvor.'!AO193</f>
        <v>0</v>
      </c>
      <c r="AA52" s="224">
        <f>'E4-Plan rash. 22-izdat- izvor.'!AO193</f>
        <v>0</v>
      </c>
      <c r="AB52" s="224">
        <f>'E4-Plan rash. 22-izdat- izvor.'!AP193</f>
        <v>0</v>
      </c>
      <c r="AC52" s="224">
        <f>'E4-Plan rash. 22-izdat- izvor.'!AQ193</f>
        <v>0</v>
      </c>
      <c r="AD52" s="224">
        <f>'E4-Plan rash. 22-izdat- izvor.'!AR193</f>
        <v>0</v>
      </c>
    </row>
    <row r="53" spans="1:30" s="197" customFormat="1" ht="13.2" x14ac:dyDescent="0.25">
      <c r="A53" s="223">
        <v>322</v>
      </c>
      <c r="B53" s="215" t="s">
        <v>229</v>
      </c>
      <c r="C53" s="224">
        <f>'E4-Plan rash. 22-izdat- izvor.'!R197</f>
        <v>0</v>
      </c>
      <c r="D53" s="224">
        <f>'E4-Plan rash. 22-izdat- izvor.'!S197</f>
        <v>0</v>
      </c>
      <c r="E53" s="224"/>
      <c r="F53" s="224">
        <f>'E4-Plan rash. 22-izdat- izvor.'!U197</f>
        <v>0</v>
      </c>
      <c r="G53" s="224">
        <f>'E4-Plan rash. 22-izdat- izvor.'!V197</f>
        <v>0</v>
      </c>
      <c r="H53" s="224">
        <f>'E4-Plan rash. 22-izdat- izvor.'!W197</f>
        <v>0</v>
      </c>
      <c r="I53" s="224">
        <f>'E4-Plan rash. 22-izdat- izvor.'!X197</f>
        <v>0</v>
      </c>
      <c r="J53" s="224">
        <f>'E4-Plan rash. 22-izdat- izvor.'!Y197</f>
        <v>0</v>
      </c>
      <c r="K53" s="224">
        <f>'E4-Plan rash. 22-izdat- izvor.'!Z197</f>
        <v>0</v>
      </c>
      <c r="L53" s="224">
        <f>'E4-Plan rash. 22-izdat- izvor.'!AA197</f>
        <v>0</v>
      </c>
      <c r="M53" s="224">
        <f>'E4-Plan rash. 22-izdat- izvor.'!AB197</f>
        <v>0</v>
      </c>
      <c r="N53" s="224">
        <f>'E4-Plan rash. 22-izdat- izvor.'!AC197</f>
        <v>0</v>
      </c>
      <c r="O53" s="224">
        <f>'E4-Plan rash. 22-izdat- izvor.'!AD197</f>
        <v>0</v>
      </c>
      <c r="P53" s="224">
        <f>'E4-Plan rash. 22-izdat- izvor.'!AE197</f>
        <v>0</v>
      </c>
      <c r="Q53" s="224">
        <f>'E4-Plan rash. 22-izdat- izvor.'!AF197</f>
        <v>0</v>
      </c>
      <c r="R53" s="224">
        <f>'E4-Plan rash. 22-izdat- izvor.'!AG197</f>
        <v>0</v>
      </c>
      <c r="S53" s="224"/>
      <c r="T53" s="224">
        <f>'E4-Plan rash. 22-izdat- izvor.'!AI197</f>
        <v>0</v>
      </c>
      <c r="U53" s="224">
        <f>'E4-Plan rash. 22-izdat- izvor.'!AJ197</f>
        <v>0</v>
      </c>
      <c r="V53" s="224">
        <f>'E4-Plan rash. 22-izdat- izvor.'!AK197</f>
        <v>0</v>
      </c>
      <c r="W53" s="224">
        <f>'E4-Plan rash. 22-izdat- izvor.'!AL197</f>
        <v>0</v>
      </c>
      <c r="X53" s="224">
        <f>'E4-Plan rash. 22-izdat- izvor.'!AM197</f>
        <v>0</v>
      </c>
      <c r="Y53" s="224">
        <f>'E4-Plan rash. 22-izdat- izvor.'!AN197</f>
        <v>0</v>
      </c>
      <c r="Z53" s="224">
        <f>'E4-Plan rash. 22-izdat- izvor.'!AO197</f>
        <v>0</v>
      </c>
      <c r="AA53" s="224">
        <f>'E4-Plan rash. 22-izdat- izvor.'!AO197</f>
        <v>0</v>
      </c>
      <c r="AB53" s="224">
        <f>'E4-Plan rash. 22-izdat- izvor.'!AP197</f>
        <v>0</v>
      </c>
      <c r="AC53" s="224">
        <f>'E4-Plan rash. 22-izdat- izvor.'!AQ197</f>
        <v>0</v>
      </c>
      <c r="AD53" s="224">
        <f>'E4-Plan rash. 22-izdat- izvor.'!AR197</f>
        <v>0</v>
      </c>
    </row>
    <row r="54" spans="1:30" s="197" customFormat="1" ht="13.2" x14ac:dyDescent="0.25">
      <c r="A54" s="223">
        <v>323</v>
      </c>
      <c r="B54" s="215" t="s">
        <v>237</v>
      </c>
      <c r="C54" s="224">
        <f>'E4-Plan rash. 22-izdat- izvor.'!R200</f>
        <v>0</v>
      </c>
      <c r="D54" s="224">
        <f>'E4-Plan rash. 22-izdat- izvor.'!S200</f>
        <v>0</v>
      </c>
      <c r="E54" s="224"/>
      <c r="F54" s="224">
        <f>'E4-Plan rash. 22-izdat- izvor.'!U200</f>
        <v>0</v>
      </c>
      <c r="G54" s="224">
        <f>'E4-Plan rash. 22-izdat- izvor.'!V200</f>
        <v>0</v>
      </c>
      <c r="H54" s="224">
        <f>'E4-Plan rash. 22-izdat- izvor.'!W200</f>
        <v>0</v>
      </c>
      <c r="I54" s="224">
        <f>'E4-Plan rash. 22-izdat- izvor.'!X200</f>
        <v>0</v>
      </c>
      <c r="J54" s="224">
        <f>'E4-Plan rash. 22-izdat- izvor.'!Y200</f>
        <v>0</v>
      </c>
      <c r="K54" s="224">
        <f>'E4-Plan rash. 22-izdat- izvor.'!Z200</f>
        <v>0</v>
      </c>
      <c r="L54" s="224">
        <f>'E4-Plan rash. 22-izdat- izvor.'!AA200</f>
        <v>0</v>
      </c>
      <c r="M54" s="224">
        <f>'E4-Plan rash. 22-izdat- izvor.'!AB200</f>
        <v>0</v>
      </c>
      <c r="N54" s="224">
        <f>'E4-Plan rash. 22-izdat- izvor.'!AC200</f>
        <v>0</v>
      </c>
      <c r="O54" s="224">
        <f>'E4-Plan rash. 22-izdat- izvor.'!AD200</f>
        <v>0</v>
      </c>
      <c r="P54" s="224">
        <f>'E4-Plan rash. 22-izdat- izvor.'!AE200</f>
        <v>0</v>
      </c>
      <c r="Q54" s="224">
        <f>'E4-Plan rash. 22-izdat- izvor.'!AF200</f>
        <v>0</v>
      </c>
      <c r="R54" s="224">
        <f>'E4-Plan rash. 22-izdat- izvor.'!AG200</f>
        <v>0</v>
      </c>
      <c r="S54" s="224"/>
      <c r="T54" s="224">
        <f>'E4-Plan rash. 22-izdat- izvor.'!AI200</f>
        <v>0</v>
      </c>
      <c r="U54" s="224">
        <f>'E4-Plan rash. 22-izdat- izvor.'!AJ200</f>
        <v>0</v>
      </c>
      <c r="V54" s="224">
        <f>'E4-Plan rash. 22-izdat- izvor.'!AK200</f>
        <v>0</v>
      </c>
      <c r="W54" s="224">
        <f>'E4-Plan rash. 22-izdat- izvor.'!AL200</f>
        <v>0</v>
      </c>
      <c r="X54" s="224">
        <f>'E4-Plan rash. 22-izdat- izvor.'!AM200</f>
        <v>0</v>
      </c>
      <c r="Y54" s="224">
        <f>'E4-Plan rash. 22-izdat- izvor.'!AN200</f>
        <v>0</v>
      </c>
      <c r="Z54" s="224">
        <f>'E4-Plan rash. 22-izdat- izvor.'!AO200</f>
        <v>0</v>
      </c>
      <c r="AA54" s="224">
        <f>'E4-Plan rash. 22-izdat- izvor.'!AO200</f>
        <v>0</v>
      </c>
      <c r="AB54" s="224">
        <f>'E4-Plan rash. 22-izdat- izvor.'!AP200</f>
        <v>0</v>
      </c>
      <c r="AC54" s="224">
        <f>'E4-Plan rash. 22-izdat- izvor.'!AQ200</f>
        <v>0</v>
      </c>
      <c r="AD54" s="224">
        <f>'E4-Plan rash. 22-izdat- izvor.'!AR200</f>
        <v>0</v>
      </c>
    </row>
    <row r="55" spans="1:30" s="197" customFormat="1" ht="13.2" x14ac:dyDescent="0.25">
      <c r="A55" s="225">
        <v>422</v>
      </c>
      <c r="B55" s="226" t="s">
        <v>392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8"/>
      <c r="R55" s="228"/>
      <c r="S55" s="228"/>
      <c r="T55" s="228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</row>
    <row r="56" spans="1:30" ht="26.4" x14ac:dyDescent="0.25">
      <c r="A56" s="220" t="s">
        <v>21</v>
      </c>
      <c r="B56" s="221" t="s">
        <v>72</v>
      </c>
      <c r="C56" s="222">
        <f t="shared" ref="C56:AD56" si="25">SUM(C57:C61)</f>
        <v>0</v>
      </c>
      <c r="D56" s="222">
        <f t="shared" si="25"/>
        <v>0</v>
      </c>
      <c r="E56" s="222"/>
      <c r="F56" s="222">
        <f t="shared" si="25"/>
        <v>0</v>
      </c>
      <c r="G56" s="222">
        <f t="shared" si="25"/>
        <v>0</v>
      </c>
      <c r="H56" s="222">
        <f t="shared" si="25"/>
        <v>0</v>
      </c>
      <c r="I56" s="222">
        <f t="shared" si="25"/>
        <v>0</v>
      </c>
      <c r="J56" s="222">
        <f t="shared" si="25"/>
        <v>0</v>
      </c>
      <c r="K56" s="222">
        <f t="shared" si="25"/>
        <v>0</v>
      </c>
      <c r="L56" s="222">
        <f t="shared" ref="L56" si="26">SUM(L57:L61)</f>
        <v>0</v>
      </c>
      <c r="M56" s="222">
        <f t="shared" si="25"/>
        <v>0</v>
      </c>
      <c r="N56" s="222">
        <f t="shared" si="25"/>
        <v>0</v>
      </c>
      <c r="O56" s="222">
        <f t="shared" si="25"/>
        <v>0</v>
      </c>
      <c r="P56" s="222">
        <f t="shared" si="25"/>
        <v>0</v>
      </c>
      <c r="Q56" s="222">
        <f t="shared" si="25"/>
        <v>0</v>
      </c>
      <c r="R56" s="222">
        <f t="shared" si="25"/>
        <v>0</v>
      </c>
      <c r="S56" s="222"/>
      <c r="T56" s="222">
        <f t="shared" si="25"/>
        <v>0</v>
      </c>
      <c r="U56" s="222">
        <f t="shared" si="25"/>
        <v>0</v>
      </c>
      <c r="V56" s="222">
        <f t="shared" si="25"/>
        <v>0</v>
      </c>
      <c r="W56" s="222">
        <f t="shared" si="25"/>
        <v>0</v>
      </c>
      <c r="X56" s="222">
        <f t="shared" si="25"/>
        <v>0</v>
      </c>
      <c r="Y56" s="222">
        <f t="shared" si="25"/>
        <v>0</v>
      </c>
      <c r="Z56" s="222">
        <f t="shared" ref="Z56" si="27">SUM(Z57:Z61)</f>
        <v>0</v>
      </c>
      <c r="AA56" s="222">
        <f t="shared" si="25"/>
        <v>0</v>
      </c>
      <c r="AB56" s="222">
        <f t="shared" si="25"/>
        <v>0</v>
      </c>
      <c r="AC56" s="222">
        <f t="shared" si="25"/>
        <v>0</v>
      </c>
      <c r="AD56" s="222">
        <f t="shared" si="25"/>
        <v>0</v>
      </c>
    </row>
    <row r="57" spans="1:30" ht="13.2" x14ac:dyDescent="0.25">
      <c r="A57" s="223">
        <v>311</v>
      </c>
      <c r="B57" s="215" t="s">
        <v>209</v>
      </c>
      <c r="C57" s="224">
        <f>'E4-Plan rash. 22-izdat- izvor.'!R218</f>
        <v>0</v>
      </c>
      <c r="D57" s="224">
        <f>'E4-Plan rash. 22-izdat- izvor.'!S218</f>
        <v>0</v>
      </c>
      <c r="E57" s="224"/>
      <c r="F57" s="224">
        <f>'E4-Plan rash. 22-izdat- izvor.'!U218</f>
        <v>0</v>
      </c>
      <c r="G57" s="224">
        <f>'E4-Plan rash. 22-izdat- izvor.'!V218</f>
        <v>0</v>
      </c>
      <c r="H57" s="224">
        <f>'E4-Plan rash. 22-izdat- izvor.'!W218</f>
        <v>0</v>
      </c>
      <c r="I57" s="224">
        <f>'E4-Plan rash. 22-izdat- izvor.'!X218</f>
        <v>0</v>
      </c>
      <c r="J57" s="224">
        <f>'E4-Plan rash. 22-izdat- izvor.'!Y218</f>
        <v>0</v>
      </c>
      <c r="K57" s="224">
        <f>'E4-Plan rash. 22-izdat- izvor.'!Z218</f>
        <v>0</v>
      </c>
      <c r="L57" s="224">
        <f>'E4-Plan rash. 22-izdat- izvor.'!AA218</f>
        <v>0</v>
      </c>
      <c r="M57" s="224">
        <f>'E4-Plan rash. 22-izdat- izvor.'!AB218</f>
        <v>0</v>
      </c>
      <c r="N57" s="224">
        <f>'E4-Plan rash. 22-izdat- izvor.'!AC218</f>
        <v>0</v>
      </c>
      <c r="O57" s="224">
        <f>'E4-Plan rash. 22-izdat- izvor.'!AD218</f>
        <v>0</v>
      </c>
      <c r="P57" s="224">
        <f>'E4-Plan rash. 22-izdat- izvor.'!AE218</f>
        <v>0</v>
      </c>
      <c r="Q57" s="224">
        <f>'E4-Plan rash. 22-izdat- izvor.'!AF218</f>
        <v>0</v>
      </c>
      <c r="R57" s="224">
        <f>'E4-Plan rash. 22-izdat- izvor.'!AG218</f>
        <v>0</v>
      </c>
      <c r="S57" s="224"/>
      <c r="T57" s="224">
        <f>'E4-Plan rash. 22-izdat- izvor.'!AI218</f>
        <v>0</v>
      </c>
      <c r="U57" s="224">
        <f>'E4-Plan rash. 22-izdat- izvor.'!AJ218</f>
        <v>0</v>
      </c>
      <c r="V57" s="224">
        <f>'E4-Plan rash. 22-izdat- izvor.'!AK218</f>
        <v>0</v>
      </c>
      <c r="W57" s="224">
        <f>'E4-Plan rash. 22-izdat- izvor.'!AL218</f>
        <v>0</v>
      </c>
      <c r="X57" s="224">
        <f>'E4-Plan rash. 22-izdat- izvor.'!AM218</f>
        <v>0</v>
      </c>
      <c r="Y57" s="224">
        <f>'E4-Plan rash. 22-izdat- izvor.'!AN218</f>
        <v>0</v>
      </c>
      <c r="Z57" s="224">
        <f>'E4-Plan rash. 22-izdat- izvor.'!AO218</f>
        <v>0</v>
      </c>
      <c r="AA57" s="224">
        <f>'E4-Plan rash. 22-izdat- izvor.'!AO218</f>
        <v>0</v>
      </c>
      <c r="AB57" s="224">
        <f>'E4-Plan rash. 22-izdat- izvor.'!AP218</f>
        <v>0</v>
      </c>
      <c r="AC57" s="224">
        <f>'E4-Plan rash. 22-izdat- izvor.'!AQ218</f>
        <v>0</v>
      </c>
      <c r="AD57" s="224">
        <f>'E4-Plan rash. 22-izdat- izvor.'!AR218</f>
        <v>0</v>
      </c>
    </row>
    <row r="58" spans="1:30" ht="13.2" x14ac:dyDescent="0.25">
      <c r="A58" s="223">
        <v>312</v>
      </c>
      <c r="B58" s="215" t="s">
        <v>24</v>
      </c>
      <c r="C58" s="224">
        <f>'E4-Plan rash. 22-izdat- izvor.'!R220</f>
        <v>0</v>
      </c>
      <c r="D58" s="224">
        <f>'E4-Plan rash. 22-izdat- izvor.'!S220</f>
        <v>0</v>
      </c>
      <c r="E58" s="224"/>
      <c r="F58" s="224">
        <f>'E4-Plan rash. 22-izdat- izvor.'!U220</f>
        <v>0</v>
      </c>
      <c r="G58" s="224">
        <f>'E4-Plan rash. 22-izdat- izvor.'!V220</f>
        <v>0</v>
      </c>
      <c r="H58" s="224">
        <f>'E4-Plan rash. 22-izdat- izvor.'!W220</f>
        <v>0</v>
      </c>
      <c r="I58" s="224">
        <f>'E4-Plan rash. 22-izdat- izvor.'!X220</f>
        <v>0</v>
      </c>
      <c r="J58" s="224">
        <f>'E4-Plan rash. 22-izdat- izvor.'!Y220</f>
        <v>0</v>
      </c>
      <c r="K58" s="224">
        <f>'E4-Plan rash. 22-izdat- izvor.'!Z220</f>
        <v>0</v>
      </c>
      <c r="L58" s="224">
        <f>'E4-Plan rash. 22-izdat- izvor.'!AA220</f>
        <v>0</v>
      </c>
      <c r="M58" s="224">
        <f>'E4-Plan rash. 22-izdat- izvor.'!AB220</f>
        <v>0</v>
      </c>
      <c r="N58" s="224">
        <f>'E4-Plan rash. 22-izdat- izvor.'!AC220</f>
        <v>0</v>
      </c>
      <c r="O58" s="224">
        <f>'E4-Plan rash. 22-izdat- izvor.'!AD220</f>
        <v>0</v>
      </c>
      <c r="P58" s="224">
        <f>'E4-Plan rash. 22-izdat- izvor.'!AE220</f>
        <v>0</v>
      </c>
      <c r="Q58" s="224">
        <f>'E4-Plan rash. 22-izdat- izvor.'!AF220</f>
        <v>0</v>
      </c>
      <c r="R58" s="224">
        <f>'E4-Plan rash. 22-izdat- izvor.'!AG220</f>
        <v>0</v>
      </c>
      <c r="S58" s="224"/>
      <c r="T58" s="224">
        <f>'E4-Plan rash. 22-izdat- izvor.'!AI220</f>
        <v>0</v>
      </c>
      <c r="U58" s="224">
        <f>'E4-Plan rash. 22-izdat- izvor.'!AJ220</f>
        <v>0</v>
      </c>
      <c r="V58" s="224">
        <f>'E4-Plan rash. 22-izdat- izvor.'!AK220</f>
        <v>0</v>
      </c>
      <c r="W58" s="224">
        <f>'E4-Plan rash. 22-izdat- izvor.'!AL220</f>
        <v>0</v>
      </c>
      <c r="X58" s="224">
        <f>'E4-Plan rash. 22-izdat- izvor.'!AM220</f>
        <v>0</v>
      </c>
      <c r="Y58" s="224">
        <f>'E4-Plan rash. 22-izdat- izvor.'!AN220</f>
        <v>0</v>
      </c>
      <c r="Z58" s="224">
        <f>'E4-Plan rash. 22-izdat- izvor.'!AO220</f>
        <v>0</v>
      </c>
      <c r="AA58" s="224">
        <f>'E4-Plan rash. 22-izdat- izvor.'!AO220</f>
        <v>0</v>
      </c>
      <c r="AB58" s="224">
        <f>'E4-Plan rash. 22-izdat- izvor.'!AP220</f>
        <v>0</v>
      </c>
      <c r="AC58" s="224">
        <f>'E4-Plan rash. 22-izdat- izvor.'!AQ220</f>
        <v>0</v>
      </c>
      <c r="AD58" s="224">
        <f>'E4-Plan rash. 22-izdat- izvor.'!AR220</f>
        <v>0</v>
      </c>
    </row>
    <row r="59" spans="1:30" ht="13.2" x14ac:dyDescent="0.25">
      <c r="A59" s="223">
        <v>313</v>
      </c>
      <c r="B59" s="215" t="s">
        <v>216</v>
      </c>
      <c r="C59" s="224">
        <f>'E4-Plan rash. 22-izdat- izvor.'!R224</f>
        <v>0</v>
      </c>
      <c r="D59" s="224">
        <f>'E4-Plan rash. 22-izdat- izvor.'!S224</f>
        <v>0</v>
      </c>
      <c r="E59" s="224"/>
      <c r="F59" s="224">
        <f>'E4-Plan rash. 22-izdat- izvor.'!U224</f>
        <v>0</v>
      </c>
      <c r="G59" s="224">
        <f>'E4-Plan rash. 22-izdat- izvor.'!V224</f>
        <v>0</v>
      </c>
      <c r="H59" s="224">
        <f>'E4-Plan rash. 22-izdat- izvor.'!W224</f>
        <v>0</v>
      </c>
      <c r="I59" s="224">
        <f>'E4-Plan rash. 22-izdat- izvor.'!X224</f>
        <v>0</v>
      </c>
      <c r="J59" s="224">
        <f>'E4-Plan rash. 22-izdat- izvor.'!Y224</f>
        <v>0</v>
      </c>
      <c r="K59" s="224">
        <f>'E4-Plan rash. 22-izdat- izvor.'!Z224</f>
        <v>0</v>
      </c>
      <c r="L59" s="224">
        <f>'E4-Plan rash. 22-izdat- izvor.'!AA224</f>
        <v>0</v>
      </c>
      <c r="M59" s="224">
        <f>'E4-Plan rash. 22-izdat- izvor.'!AB224</f>
        <v>0</v>
      </c>
      <c r="N59" s="224">
        <f>'E4-Plan rash. 22-izdat- izvor.'!AC224</f>
        <v>0</v>
      </c>
      <c r="O59" s="224">
        <f>'E4-Plan rash. 22-izdat- izvor.'!AD224</f>
        <v>0</v>
      </c>
      <c r="P59" s="224">
        <f>'E4-Plan rash. 22-izdat- izvor.'!AE224</f>
        <v>0</v>
      </c>
      <c r="Q59" s="224">
        <f>'E4-Plan rash. 22-izdat- izvor.'!AF224</f>
        <v>0</v>
      </c>
      <c r="R59" s="224">
        <f>'E4-Plan rash. 22-izdat- izvor.'!AG224</f>
        <v>0</v>
      </c>
      <c r="S59" s="224"/>
      <c r="T59" s="224">
        <f>'E4-Plan rash. 22-izdat- izvor.'!AI224</f>
        <v>0</v>
      </c>
      <c r="U59" s="224">
        <f>'E4-Plan rash. 22-izdat- izvor.'!AJ224</f>
        <v>0</v>
      </c>
      <c r="V59" s="224">
        <f>'E4-Plan rash. 22-izdat- izvor.'!AK224</f>
        <v>0</v>
      </c>
      <c r="W59" s="224">
        <f>'E4-Plan rash. 22-izdat- izvor.'!AL224</f>
        <v>0</v>
      </c>
      <c r="X59" s="224">
        <f>'E4-Plan rash. 22-izdat- izvor.'!AM224</f>
        <v>0</v>
      </c>
      <c r="Y59" s="224">
        <f>'E4-Plan rash. 22-izdat- izvor.'!AN224</f>
        <v>0</v>
      </c>
      <c r="Z59" s="224">
        <f>'E4-Plan rash. 22-izdat- izvor.'!AO224</f>
        <v>0</v>
      </c>
      <c r="AA59" s="224">
        <f>'E4-Plan rash. 22-izdat- izvor.'!AO224</f>
        <v>0</v>
      </c>
      <c r="AB59" s="224">
        <f>'E4-Plan rash. 22-izdat- izvor.'!AP224</f>
        <v>0</v>
      </c>
      <c r="AC59" s="224">
        <f>'E4-Plan rash. 22-izdat- izvor.'!AQ224</f>
        <v>0</v>
      </c>
      <c r="AD59" s="224">
        <f>'E4-Plan rash. 22-izdat- izvor.'!AR224</f>
        <v>0</v>
      </c>
    </row>
    <row r="60" spans="1:30" ht="13.2" x14ac:dyDescent="0.25">
      <c r="A60" s="223">
        <v>321</v>
      </c>
      <c r="B60" s="215" t="s">
        <v>222</v>
      </c>
      <c r="C60" s="224">
        <f>'E4-Plan rash. 22-izdat- izvor.'!R229</f>
        <v>0</v>
      </c>
      <c r="D60" s="224">
        <f>'E4-Plan rash. 22-izdat- izvor.'!S229</f>
        <v>0</v>
      </c>
      <c r="E60" s="224"/>
      <c r="F60" s="224">
        <f>'E4-Plan rash. 22-izdat- izvor.'!U229</f>
        <v>0</v>
      </c>
      <c r="G60" s="224">
        <f>'E4-Plan rash. 22-izdat- izvor.'!V229</f>
        <v>0</v>
      </c>
      <c r="H60" s="224">
        <f>'E4-Plan rash. 22-izdat- izvor.'!W229</f>
        <v>0</v>
      </c>
      <c r="I60" s="224">
        <f>'E4-Plan rash. 22-izdat- izvor.'!X229</f>
        <v>0</v>
      </c>
      <c r="J60" s="224">
        <f>'E4-Plan rash. 22-izdat- izvor.'!Y229</f>
        <v>0</v>
      </c>
      <c r="K60" s="224">
        <f>'E4-Plan rash. 22-izdat- izvor.'!Z229</f>
        <v>0</v>
      </c>
      <c r="L60" s="224">
        <f>'E4-Plan rash. 22-izdat- izvor.'!AA229</f>
        <v>0</v>
      </c>
      <c r="M60" s="224">
        <f>'E4-Plan rash. 22-izdat- izvor.'!AB229</f>
        <v>0</v>
      </c>
      <c r="N60" s="224">
        <f>'E4-Plan rash. 22-izdat- izvor.'!AC229</f>
        <v>0</v>
      </c>
      <c r="O60" s="224">
        <f>'E4-Plan rash. 22-izdat- izvor.'!AD229</f>
        <v>0</v>
      </c>
      <c r="P60" s="224">
        <f>'E4-Plan rash. 22-izdat- izvor.'!AE229</f>
        <v>0</v>
      </c>
      <c r="Q60" s="224">
        <f>'E4-Plan rash. 22-izdat- izvor.'!AF229</f>
        <v>0</v>
      </c>
      <c r="R60" s="224">
        <f>'E4-Plan rash. 22-izdat- izvor.'!AG229</f>
        <v>0</v>
      </c>
      <c r="S60" s="224"/>
      <c r="T60" s="224">
        <f>'E4-Plan rash. 22-izdat- izvor.'!AI229</f>
        <v>0</v>
      </c>
      <c r="U60" s="224">
        <f>'E4-Plan rash. 22-izdat- izvor.'!AJ229</f>
        <v>0</v>
      </c>
      <c r="V60" s="224">
        <f>'E4-Plan rash. 22-izdat- izvor.'!AK229</f>
        <v>0</v>
      </c>
      <c r="W60" s="224">
        <f>'E4-Plan rash. 22-izdat- izvor.'!AL229</f>
        <v>0</v>
      </c>
      <c r="X60" s="224">
        <f>'E4-Plan rash. 22-izdat- izvor.'!AM229</f>
        <v>0</v>
      </c>
      <c r="Y60" s="224">
        <f>'E4-Plan rash. 22-izdat- izvor.'!AN229</f>
        <v>0</v>
      </c>
      <c r="Z60" s="224">
        <f>'E4-Plan rash. 22-izdat- izvor.'!AO229</f>
        <v>0</v>
      </c>
      <c r="AA60" s="224">
        <f>'E4-Plan rash. 22-izdat- izvor.'!AO229</f>
        <v>0</v>
      </c>
      <c r="AB60" s="224">
        <f>'E4-Plan rash. 22-izdat- izvor.'!AP229</f>
        <v>0</v>
      </c>
      <c r="AC60" s="224">
        <f>'E4-Plan rash. 22-izdat- izvor.'!AQ229</f>
        <v>0</v>
      </c>
      <c r="AD60" s="224">
        <f>'E4-Plan rash. 22-izdat- izvor.'!AR229</f>
        <v>0</v>
      </c>
    </row>
    <row r="61" spans="1:30" ht="13.2" x14ac:dyDescent="0.25">
      <c r="A61" s="223">
        <v>322</v>
      </c>
      <c r="B61" s="215" t="s">
        <v>229</v>
      </c>
      <c r="C61" s="224">
        <f>'E4-Plan rash. 22-izdat- izvor.'!R231</f>
        <v>0</v>
      </c>
      <c r="D61" s="224">
        <f>'E4-Plan rash. 22-izdat- izvor.'!S231</f>
        <v>0</v>
      </c>
      <c r="E61" s="224"/>
      <c r="F61" s="224">
        <f>'E4-Plan rash. 22-izdat- izvor.'!U231</f>
        <v>0</v>
      </c>
      <c r="G61" s="224">
        <f>'E4-Plan rash. 22-izdat- izvor.'!V231</f>
        <v>0</v>
      </c>
      <c r="H61" s="224">
        <f>'E4-Plan rash. 22-izdat- izvor.'!W231</f>
        <v>0</v>
      </c>
      <c r="I61" s="224">
        <f>'E4-Plan rash. 22-izdat- izvor.'!X231</f>
        <v>0</v>
      </c>
      <c r="J61" s="224">
        <f>'E4-Plan rash. 22-izdat- izvor.'!Y231</f>
        <v>0</v>
      </c>
      <c r="K61" s="224">
        <f>'E4-Plan rash. 22-izdat- izvor.'!Z231</f>
        <v>0</v>
      </c>
      <c r="L61" s="224">
        <f>'E4-Plan rash. 22-izdat- izvor.'!AA231</f>
        <v>0</v>
      </c>
      <c r="M61" s="224">
        <f>'E4-Plan rash. 22-izdat- izvor.'!AB231</f>
        <v>0</v>
      </c>
      <c r="N61" s="224">
        <f>'E4-Plan rash. 22-izdat- izvor.'!AC231</f>
        <v>0</v>
      </c>
      <c r="O61" s="224">
        <f>'E4-Plan rash. 22-izdat- izvor.'!AD231</f>
        <v>0</v>
      </c>
      <c r="P61" s="224">
        <f>'E4-Plan rash. 22-izdat- izvor.'!AE231</f>
        <v>0</v>
      </c>
      <c r="Q61" s="224">
        <f>'E4-Plan rash. 22-izdat- izvor.'!AF231</f>
        <v>0</v>
      </c>
      <c r="R61" s="224">
        <f>'E4-Plan rash. 22-izdat- izvor.'!AG231</f>
        <v>0</v>
      </c>
      <c r="S61" s="224"/>
      <c r="T61" s="224">
        <f>'E4-Plan rash. 22-izdat- izvor.'!AI231</f>
        <v>0</v>
      </c>
      <c r="U61" s="224">
        <f>'E4-Plan rash. 22-izdat- izvor.'!AJ231</f>
        <v>0</v>
      </c>
      <c r="V61" s="224">
        <f>'E4-Plan rash. 22-izdat- izvor.'!AK231</f>
        <v>0</v>
      </c>
      <c r="W61" s="224">
        <f>'E4-Plan rash. 22-izdat- izvor.'!AL231</f>
        <v>0</v>
      </c>
      <c r="X61" s="224">
        <f>'E4-Plan rash. 22-izdat- izvor.'!AM231</f>
        <v>0</v>
      </c>
      <c r="Y61" s="224">
        <f>'E4-Plan rash. 22-izdat- izvor.'!AN231</f>
        <v>0</v>
      </c>
      <c r="Z61" s="224">
        <f>'E4-Plan rash. 22-izdat- izvor.'!AO231</f>
        <v>0</v>
      </c>
      <c r="AA61" s="224">
        <f>'E4-Plan rash. 22-izdat- izvor.'!AO231</f>
        <v>0</v>
      </c>
      <c r="AB61" s="224">
        <f>'E4-Plan rash. 22-izdat- izvor.'!AP231</f>
        <v>0</v>
      </c>
      <c r="AC61" s="224">
        <f>'E4-Plan rash. 22-izdat- izvor.'!AQ231</f>
        <v>0</v>
      </c>
      <c r="AD61" s="224">
        <f>'E4-Plan rash. 22-izdat- izvor.'!AR231</f>
        <v>0</v>
      </c>
    </row>
    <row r="62" spans="1:30" ht="13.2" x14ac:dyDescent="0.25">
      <c r="A62" s="225">
        <v>323</v>
      </c>
      <c r="B62" s="226" t="s">
        <v>46</v>
      </c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8"/>
      <c r="R62" s="228"/>
      <c r="S62" s="228"/>
      <c r="T62" s="228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</row>
    <row r="63" spans="1:30" ht="39.6" x14ac:dyDescent="0.25">
      <c r="A63" s="217" t="s">
        <v>19</v>
      </c>
      <c r="B63" s="218" t="s">
        <v>73</v>
      </c>
      <c r="C63" s="177">
        <f>C64+C73</f>
        <v>5281425</v>
      </c>
      <c r="D63" s="177">
        <f>D64+D73</f>
        <v>0</v>
      </c>
      <c r="E63" s="177"/>
      <c r="F63" s="177">
        <f>F64++F73</f>
        <v>4500000</v>
      </c>
      <c r="G63" s="177">
        <f t="shared" ref="G63:P63" si="28">G64++G73</f>
        <v>0</v>
      </c>
      <c r="H63" s="177">
        <f t="shared" si="28"/>
        <v>0</v>
      </c>
      <c r="I63" s="177">
        <f t="shared" si="28"/>
        <v>681425</v>
      </c>
      <c r="J63" s="177">
        <f t="shared" si="28"/>
        <v>0</v>
      </c>
      <c r="K63" s="177">
        <f t="shared" si="28"/>
        <v>0</v>
      </c>
      <c r="L63" s="177">
        <f t="shared" ref="L63" si="29">L64++L73</f>
        <v>0</v>
      </c>
      <c r="M63" s="177">
        <f t="shared" si="28"/>
        <v>0</v>
      </c>
      <c r="N63" s="177">
        <f t="shared" si="28"/>
        <v>100000</v>
      </c>
      <c r="O63" s="177">
        <f t="shared" si="28"/>
        <v>0</v>
      </c>
      <c r="P63" s="177">
        <f t="shared" si="28"/>
        <v>0</v>
      </c>
      <c r="Q63" s="177">
        <f>Q64+Q73</f>
        <v>5241425</v>
      </c>
      <c r="R63" s="177">
        <f>R64+R73</f>
        <v>0</v>
      </c>
      <c r="S63" s="177"/>
      <c r="T63" s="177">
        <f>T64++T73</f>
        <v>4500000</v>
      </c>
      <c r="U63" s="177">
        <f t="shared" ref="U63:AD63" si="30">U64++U73</f>
        <v>0</v>
      </c>
      <c r="V63" s="177">
        <f t="shared" si="30"/>
        <v>0</v>
      </c>
      <c r="W63" s="177">
        <f t="shared" si="30"/>
        <v>641425</v>
      </c>
      <c r="X63" s="177">
        <f t="shared" si="30"/>
        <v>0</v>
      </c>
      <c r="Y63" s="177">
        <f t="shared" si="30"/>
        <v>0</v>
      </c>
      <c r="Z63" s="177">
        <f t="shared" ref="Z63" si="31">Z64++Z73</f>
        <v>0</v>
      </c>
      <c r="AA63" s="177">
        <f t="shared" si="30"/>
        <v>0</v>
      </c>
      <c r="AB63" s="177">
        <f t="shared" si="30"/>
        <v>100000</v>
      </c>
      <c r="AC63" s="177">
        <f t="shared" si="30"/>
        <v>0</v>
      </c>
      <c r="AD63" s="177">
        <f t="shared" si="30"/>
        <v>0</v>
      </c>
    </row>
    <row r="64" spans="1:30" ht="26.4" x14ac:dyDescent="0.25">
      <c r="A64" s="220" t="s">
        <v>74</v>
      </c>
      <c r="B64" s="221" t="s">
        <v>87</v>
      </c>
      <c r="C64" s="173">
        <f>SUM(C65:C71)</f>
        <v>2468925</v>
      </c>
      <c r="D64" s="173">
        <f t="shared" ref="D64:AD64" si="32">SUM(D65:D72)</f>
        <v>0</v>
      </c>
      <c r="E64" s="173"/>
      <c r="F64" s="173">
        <f>SUM(F65:F71)</f>
        <v>1687500</v>
      </c>
      <c r="G64" s="173">
        <f t="shared" si="32"/>
        <v>0</v>
      </c>
      <c r="H64" s="173">
        <f t="shared" si="32"/>
        <v>0</v>
      </c>
      <c r="I64" s="173">
        <f t="shared" si="32"/>
        <v>681425</v>
      </c>
      <c r="J64" s="173">
        <f t="shared" si="32"/>
        <v>0</v>
      </c>
      <c r="K64" s="173">
        <f t="shared" si="32"/>
        <v>0</v>
      </c>
      <c r="L64" s="173">
        <f t="shared" ref="L64" si="33">SUM(L65:L72)</f>
        <v>0</v>
      </c>
      <c r="M64" s="173">
        <f t="shared" si="32"/>
        <v>0</v>
      </c>
      <c r="N64" s="173">
        <f t="shared" si="32"/>
        <v>100000</v>
      </c>
      <c r="O64" s="173">
        <f t="shared" si="32"/>
        <v>0</v>
      </c>
      <c r="P64" s="173">
        <f t="shared" si="32"/>
        <v>0</v>
      </c>
      <c r="Q64" s="173">
        <f>SUM(Q65:Q71)</f>
        <v>2991425</v>
      </c>
      <c r="R64" s="173">
        <f t="shared" si="32"/>
        <v>0</v>
      </c>
      <c r="S64" s="173"/>
      <c r="T64" s="173">
        <f>SUM(T65:T71)</f>
        <v>2250000</v>
      </c>
      <c r="U64" s="173">
        <f t="shared" si="32"/>
        <v>0</v>
      </c>
      <c r="V64" s="173">
        <f t="shared" si="32"/>
        <v>0</v>
      </c>
      <c r="W64" s="173">
        <f t="shared" si="32"/>
        <v>641425</v>
      </c>
      <c r="X64" s="173">
        <f t="shared" si="32"/>
        <v>0</v>
      </c>
      <c r="Y64" s="173">
        <f t="shared" si="32"/>
        <v>0</v>
      </c>
      <c r="Z64" s="173">
        <f t="shared" ref="Z64" si="34">SUM(Z65:Z72)</f>
        <v>0</v>
      </c>
      <c r="AA64" s="173">
        <f t="shared" si="32"/>
        <v>0</v>
      </c>
      <c r="AB64" s="173">
        <f t="shared" si="32"/>
        <v>100000</v>
      </c>
      <c r="AC64" s="173">
        <f t="shared" si="32"/>
        <v>0</v>
      </c>
      <c r="AD64" s="173">
        <f t="shared" si="32"/>
        <v>0</v>
      </c>
    </row>
    <row r="65" spans="1:30" ht="26.4" x14ac:dyDescent="0.25">
      <c r="A65" s="223">
        <v>322</v>
      </c>
      <c r="B65" s="215" t="s">
        <v>386</v>
      </c>
      <c r="C65" s="224">
        <f>'E4-Plan rash. 22-izdat- izvor.'!R237</f>
        <v>636000</v>
      </c>
      <c r="D65" s="224">
        <f>'E4-Plan rash. 22-izdat- izvor.'!S237</f>
        <v>0</v>
      </c>
      <c r="E65" s="224"/>
      <c r="F65" s="224">
        <f>'E4-Plan rash. 22-izdat- izvor.'!U237</f>
        <v>550000</v>
      </c>
      <c r="G65" s="224">
        <f>'E4-Plan rash. 22-izdat- izvor.'!V237</f>
        <v>0</v>
      </c>
      <c r="H65" s="224">
        <f>'E4-Plan rash. 22-izdat- izvor.'!W237</f>
        <v>0</v>
      </c>
      <c r="I65" s="224">
        <f>'E4-Plan rash. 22-izdat- izvor.'!X237</f>
        <v>86000</v>
      </c>
      <c r="J65" s="224">
        <f>'E4-Plan rash. 22-izdat- izvor.'!Y237</f>
        <v>0</v>
      </c>
      <c r="K65" s="224">
        <f>'E4-Plan rash. 22-izdat- izvor.'!Z237</f>
        <v>0</v>
      </c>
      <c r="L65" s="224">
        <f>'E4-Plan rash. 22-izdat- izvor.'!AA237</f>
        <v>0</v>
      </c>
      <c r="M65" s="224">
        <f>'E4-Plan rash. 22-izdat- izvor.'!AB237</f>
        <v>0</v>
      </c>
      <c r="N65" s="224">
        <f>'E4-Plan rash. 22-izdat- izvor.'!AC237</f>
        <v>0</v>
      </c>
      <c r="O65" s="224">
        <f>'E4-Plan rash. 22-izdat- izvor.'!AD237</f>
        <v>0</v>
      </c>
      <c r="P65" s="224">
        <f>'E4-Plan rash. 22-izdat- izvor.'!AE237</f>
        <v>0</v>
      </c>
      <c r="Q65" s="224">
        <f>'E4-Plan rash. 22-izdat- izvor.'!AF237</f>
        <v>636000</v>
      </c>
      <c r="R65" s="224">
        <f>'E4-Plan rash. 22-izdat- izvor.'!AG237</f>
        <v>0</v>
      </c>
      <c r="S65" s="224"/>
      <c r="T65" s="224">
        <f>'E4-Plan rash. 22-izdat- izvor.'!AI237</f>
        <v>550000</v>
      </c>
      <c r="U65" s="224">
        <f>'E4-Plan rash. 22-izdat- izvor.'!AJ237</f>
        <v>0</v>
      </c>
      <c r="V65" s="224">
        <f>'E4-Plan rash. 22-izdat- izvor.'!AK237</f>
        <v>0</v>
      </c>
      <c r="W65" s="224">
        <f>'E4-Plan rash. 22-izdat- izvor.'!AL237</f>
        <v>86000</v>
      </c>
      <c r="X65" s="224">
        <f>'E4-Plan rash. 22-izdat- izvor.'!AM237</f>
        <v>0</v>
      </c>
      <c r="Y65" s="224">
        <f>'E4-Plan rash. 22-izdat- izvor.'!AN237</f>
        <v>0</v>
      </c>
      <c r="Z65" s="224">
        <f>'E4-Plan rash. 22-izdat- izvor.'!AO237</f>
        <v>0</v>
      </c>
      <c r="AA65" s="224">
        <f>'E4-Plan rash. 22-izdat- izvor.'!AO237</f>
        <v>0</v>
      </c>
      <c r="AB65" s="224">
        <f>'E4-Plan rash. 22-izdat- izvor.'!AP237</f>
        <v>0</v>
      </c>
      <c r="AC65" s="224">
        <f>'E4-Plan rash. 22-izdat- izvor.'!AQ237</f>
        <v>0</v>
      </c>
      <c r="AD65" s="224">
        <f>'E4-Plan rash. 22-izdat- izvor.'!AR237</f>
        <v>0</v>
      </c>
    </row>
    <row r="66" spans="1:30" ht="26.4" x14ac:dyDescent="0.25">
      <c r="A66" s="223">
        <v>323</v>
      </c>
      <c r="B66" s="215" t="s">
        <v>387</v>
      </c>
      <c r="C66" s="224">
        <f>'E4-Plan rash. 22-izdat- izvor.'!R240</f>
        <v>1455425</v>
      </c>
      <c r="D66" s="224">
        <f>'E4-Plan rash. 22-izdat- izvor.'!S240</f>
        <v>0</v>
      </c>
      <c r="E66" s="224"/>
      <c r="F66" s="224">
        <f>'E4-Plan rash. 22-izdat- izvor.'!U240</f>
        <v>760000</v>
      </c>
      <c r="G66" s="224">
        <f>'E4-Plan rash. 22-izdat- izvor.'!V240</f>
        <v>0</v>
      </c>
      <c r="H66" s="224">
        <f>'E4-Plan rash. 22-izdat- izvor.'!W240</f>
        <v>0</v>
      </c>
      <c r="I66" s="224">
        <f>'E4-Plan rash. 22-izdat- izvor.'!X240</f>
        <v>595425</v>
      </c>
      <c r="J66" s="224">
        <f>'E4-Plan rash. 22-izdat- izvor.'!Y240</f>
        <v>0</v>
      </c>
      <c r="K66" s="224">
        <f>'E4-Plan rash. 22-izdat- izvor.'!Z240</f>
        <v>0</v>
      </c>
      <c r="L66" s="224">
        <f>'E4-Plan rash. 22-izdat- izvor.'!AA240</f>
        <v>0</v>
      </c>
      <c r="M66" s="224">
        <f>'E4-Plan rash. 22-izdat- izvor.'!AB240</f>
        <v>0</v>
      </c>
      <c r="N66" s="224">
        <f>'E4-Plan rash. 22-izdat- izvor.'!AC240</f>
        <v>100000</v>
      </c>
      <c r="O66" s="224">
        <f>'E4-Plan rash. 22-izdat- izvor.'!AD240</f>
        <v>0</v>
      </c>
      <c r="P66" s="224">
        <f>'E4-Plan rash. 22-izdat- izvor.'!AE240</f>
        <v>0</v>
      </c>
      <c r="Q66" s="224">
        <f>'E4-Plan rash. 22-izdat- izvor.'!AF240</f>
        <v>1455425</v>
      </c>
      <c r="R66" s="224">
        <f>'E4-Plan rash. 22-izdat- izvor.'!AG240</f>
        <v>0</v>
      </c>
      <c r="S66" s="224"/>
      <c r="T66" s="224">
        <f>'E4-Plan rash. 22-izdat- izvor.'!AI240</f>
        <v>800000</v>
      </c>
      <c r="U66" s="224">
        <f>'E4-Plan rash. 22-izdat- izvor.'!AJ240</f>
        <v>0</v>
      </c>
      <c r="V66" s="224">
        <f>'E4-Plan rash. 22-izdat- izvor.'!AK240</f>
        <v>0</v>
      </c>
      <c r="W66" s="224">
        <f>'E4-Plan rash. 22-izdat- izvor.'!AL240</f>
        <v>555425</v>
      </c>
      <c r="X66" s="224">
        <f>'E4-Plan rash. 22-izdat- izvor.'!AM240</f>
        <v>0</v>
      </c>
      <c r="Y66" s="224">
        <f>'E4-Plan rash. 22-izdat- izvor.'!AN240</f>
        <v>0</v>
      </c>
      <c r="Z66" s="224">
        <f>'E4-Plan rash. 22-izdat- izvor.'!AO240</f>
        <v>0</v>
      </c>
      <c r="AA66" s="224">
        <f>'E4-Plan rash. 22-izdat- izvor.'!AO240</f>
        <v>0</v>
      </c>
      <c r="AB66" s="224">
        <f>'E4-Plan rash. 22-izdat- izvor.'!AP240</f>
        <v>100000</v>
      </c>
      <c r="AC66" s="224">
        <f>'E4-Plan rash. 22-izdat- izvor.'!AQ240</f>
        <v>0</v>
      </c>
      <c r="AD66" s="224">
        <f>'E4-Plan rash. 22-izdat- izvor.'!AR240</f>
        <v>0</v>
      </c>
    </row>
    <row r="67" spans="1:30" ht="13.2" x14ac:dyDescent="0.25">
      <c r="A67" s="223">
        <v>412</v>
      </c>
      <c r="B67" s="215" t="s">
        <v>76</v>
      </c>
      <c r="C67" s="224">
        <f>'E4-Plan rash. 22-izdat- izvor.'!R243</f>
        <v>0</v>
      </c>
      <c r="D67" s="224">
        <f>'E4-Plan rash. 22-izdat- izvor.'!S243</f>
        <v>0</v>
      </c>
      <c r="E67" s="224"/>
      <c r="F67" s="224">
        <f>'E4-Plan rash. 22-izdat- izvor.'!U243</f>
        <v>0</v>
      </c>
      <c r="G67" s="224">
        <f>'E4-Plan rash. 22-izdat- izvor.'!V243</f>
        <v>0</v>
      </c>
      <c r="H67" s="224">
        <f>'E4-Plan rash. 22-izdat- izvor.'!W243</f>
        <v>0</v>
      </c>
      <c r="I67" s="224">
        <f>'E4-Plan rash. 22-izdat- izvor.'!X243</f>
        <v>0</v>
      </c>
      <c r="J67" s="224">
        <f>'E4-Plan rash. 22-izdat- izvor.'!Y243</f>
        <v>0</v>
      </c>
      <c r="K67" s="224">
        <f>'E4-Plan rash. 22-izdat- izvor.'!Z243</f>
        <v>0</v>
      </c>
      <c r="L67" s="224">
        <f>'E4-Plan rash. 22-izdat- izvor.'!AA243</f>
        <v>0</v>
      </c>
      <c r="M67" s="224">
        <f>'E4-Plan rash. 22-izdat- izvor.'!AB243</f>
        <v>0</v>
      </c>
      <c r="N67" s="224">
        <f>'E4-Plan rash. 22-izdat- izvor.'!AC243</f>
        <v>0</v>
      </c>
      <c r="O67" s="224">
        <f>'E4-Plan rash. 22-izdat- izvor.'!AD243</f>
        <v>0</v>
      </c>
      <c r="P67" s="224">
        <f>'E4-Plan rash. 22-izdat- izvor.'!AE243</f>
        <v>0</v>
      </c>
      <c r="Q67" s="224">
        <f>'E4-Plan rash. 22-izdat- izvor.'!AF243</f>
        <v>0</v>
      </c>
      <c r="R67" s="224">
        <f>'E4-Plan rash. 22-izdat- izvor.'!AG243</f>
        <v>0</v>
      </c>
      <c r="S67" s="224"/>
      <c r="T67" s="224">
        <f>'E4-Plan rash. 22-izdat- izvor.'!AI243</f>
        <v>0</v>
      </c>
      <c r="U67" s="224">
        <f>'E4-Plan rash. 22-izdat- izvor.'!AJ243</f>
        <v>0</v>
      </c>
      <c r="V67" s="224">
        <f>'E4-Plan rash. 22-izdat- izvor.'!AK243</f>
        <v>0</v>
      </c>
      <c r="W67" s="224">
        <f>'E4-Plan rash. 22-izdat- izvor.'!AL243</f>
        <v>0</v>
      </c>
      <c r="X67" s="224">
        <f>'E4-Plan rash. 22-izdat- izvor.'!AM243</f>
        <v>0</v>
      </c>
      <c r="Y67" s="224">
        <f>'E4-Plan rash. 22-izdat- izvor.'!AN243</f>
        <v>0</v>
      </c>
      <c r="Z67" s="224">
        <f>'E4-Plan rash. 22-izdat- izvor.'!AO243</f>
        <v>0</v>
      </c>
      <c r="AA67" s="224">
        <f>'E4-Plan rash. 22-izdat- izvor.'!AO243</f>
        <v>0</v>
      </c>
      <c r="AB67" s="224">
        <f>'E4-Plan rash. 22-izdat- izvor.'!AP243</f>
        <v>0</v>
      </c>
      <c r="AC67" s="224">
        <f>'E4-Plan rash. 22-izdat- izvor.'!AQ243</f>
        <v>0</v>
      </c>
      <c r="AD67" s="224">
        <f>'E4-Plan rash. 22-izdat- izvor.'!AR243</f>
        <v>0</v>
      </c>
    </row>
    <row r="68" spans="1:30" ht="13.2" x14ac:dyDescent="0.25">
      <c r="A68" s="223">
        <v>422</v>
      </c>
      <c r="B68" s="215" t="s">
        <v>315</v>
      </c>
      <c r="C68" s="224">
        <f>'E4-Plan rash. 22-izdat- izvor.'!R250</f>
        <v>377500</v>
      </c>
      <c r="D68" s="224">
        <f>'E4-Plan rash. 22-izdat- izvor.'!S250</f>
        <v>0</v>
      </c>
      <c r="E68" s="224"/>
      <c r="F68" s="224">
        <f>'E4-Plan rash. 22-izdat- izvor.'!U250</f>
        <v>377500</v>
      </c>
      <c r="G68" s="224">
        <f>'E4-Plan rash. 22-izdat- izvor.'!V250</f>
        <v>0</v>
      </c>
      <c r="H68" s="224">
        <f>'E4-Plan rash. 22-izdat- izvor.'!W250</f>
        <v>0</v>
      </c>
      <c r="I68" s="224">
        <f>'E4-Plan rash. 22-izdat- izvor.'!X250</f>
        <v>0</v>
      </c>
      <c r="J68" s="224">
        <f>'E4-Plan rash. 22-izdat- izvor.'!Y250</f>
        <v>0</v>
      </c>
      <c r="K68" s="224">
        <f>'E4-Plan rash. 22-izdat- izvor.'!Z250</f>
        <v>0</v>
      </c>
      <c r="L68" s="224">
        <f>'E4-Plan rash. 22-izdat- izvor.'!AA250</f>
        <v>0</v>
      </c>
      <c r="M68" s="224">
        <f>'E4-Plan rash. 22-izdat- izvor.'!AB250</f>
        <v>0</v>
      </c>
      <c r="N68" s="224">
        <f>'E4-Plan rash. 22-izdat- izvor.'!AC250</f>
        <v>0</v>
      </c>
      <c r="O68" s="224">
        <f>'E4-Plan rash. 22-izdat- izvor.'!AD250</f>
        <v>0</v>
      </c>
      <c r="P68" s="224">
        <f>'E4-Plan rash. 22-izdat- izvor.'!AE250</f>
        <v>0</v>
      </c>
      <c r="Q68" s="224">
        <f>'E4-Plan rash. 22-izdat- izvor.'!AF250</f>
        <v>900000</v>
      </c>
      <c r="R68" s="224">
        <f>'E4-Plan rash. 22-izdat- izvor.'!AG250</f>
        <v>0</v>
      </c>
      <c r="S68" s="224"/>
      <c r="T68" s="224">
        <f>'E4-Plan rash. 22-izdat- izvor.'!AI250</f>
        <v>900000</v>
      </c>
      <c r="U68" s="224">
        <f>'E4-Plan rash. 22-izdat- izvor.'!AJ250</f>
        <v>0</v>
      </c>
      <c r="V68" s="224">
        <f>'E4-Plan rash. 22-izdat- izvor.'!AK250</f>
        <v>0</v>
      </c>
      <c r="W68" s="224">
        <f>'E4-Plan rash. 22-izdat- izvor.'!AL250</f>
        <v>0</v>
      </c>
      <c r="X68" s="224">
        <f>'E4-Plan rash. 22-izdat- izvor.'!AM250</f>
        <v>0</v>
      </c>
      <c r="Y68" s="224">
        <f>'E4-Plan rash. 22-izdat- izvor.'!AN250</f>
        <v>0</v>
      </c>
      <c r="Z68" s="224">
        <f>'E4-Plan rash. 22-izdat- izvor.'!AO250</f>
        <v>0</v>
      </c>
      <c r="AA68" s="224">
        <f>'E4-Plan rash. 22-izdat- izvor.'!AO250</f>
        <v>0</v>
      </c>
      <c r="AB68" s="224">
        <f>'E4-Plan rash. 22-izdat- izvor.'!AP250</f>
        <v>0</v>
      </c>
      <c r="AC68" s="224">
        <f>'E4-Plan rash. 22-izdat- izvor.'!AQ250</f>
        <v>0</v>
      </c>
      <c r="AD68" s="224">
        <f>'E4-Plan rash. 22-izdat- izvor.'!AR250</f>
        <v>0</v>
      </c>
    </row>
    <row r="69" spans="1:30" ht="13.2" x14ac:dyDescent="0.25">
      <c r="A69" s="223">
        <v>423</v>
      </c>
      <c r="B69" s="215" t="s">
        <v>83</v>
      </c>
      <c r="C69" s="224">
        <f>'E4-Plan rash. 22-izdat- izvor.'!R252</f>
        <v>0</v>
      </c>
      <c r="D69" s="224">
        <f>'E4-Plan rash. 22-izdat- izvor.'!S252</f>
        <v>0</v>
      </c>
      <c r="E69" s="224"/>
      <c r="F69" s="224">
        <f>'E4-Plan rash. 22-izdat- izvor.'!U252</f>
        <v>0</v>
      </c>
      <c r="G69" s="224">
        <f>'E4-Plan rash. 22-izdat- izvor.'!V252</f>
        <v>0</v>
      </c>
      <c r="H69" s="224">
        <f>'E4-Plan rash. 22-izdat- izvor.'!W252</f>
        <v>0</v>
      </c>
      <c r="I69" s="224">
        <f>'E4-Plan rash. 22-izdat- izvor.'!X252</f>
        <v>0</v>
      </c>
      <c r="J69" s="224">
        <f>'E4-Plan rash. 22-izdat- izvor.'!Y252</f>
        <v>0</v>
      </c>
      <c r="K69" s="224">
        <f>'E4-Plan rash. 22-izdat- izvor.'!Z252</f>
        <v>0</v>
      </c>
      <c r="L69" s="224">
        <f>'E4-Plan rash. 22-izdat- izvor.'!AA252</f>
        <v>0</v>
      </c>
      <c r="M69" s="224">
        <f>'E4-Plan rash. 22-izdat- izvor.'!AB252</f>
        <v>0</v>
      </c>
      <c r="N69" s="224">
        <f>'E4-Plan rash. 22-izdat- izvor.'!AC252</f>
        <v>0</v>
      </c>
      <c r="O69" s="224">
        <f>'E4-Plan rash. 22-izdat- izvor.'!AD252</f>
        <v>0</v>
      </c>
      <c r="P69" s="224">
        <f>'E4-Plan rash. 22-izdat- izvor.'!AE252</f>
        <v>0</v>
      </c>
      <c r="Q69" s="224">
        <f>'E4-Plan rash. 22-izdat- izvor.'!AF252</f>
        <v>0</v>
      </c>
      <c r="R69" s="224">
        <f>'E4-Plan rash. 22-izdat- izvor.'!AG252</f>
        <v>0</v>
      </c>
      <c r="S69" s="224"/>
      <c r="T69" s="224">
        <f>'E4-Plan rash. 22-izdat- izvor.'!AI252</f>
        <v>0</v>
      </c>
      <c r="U69" s="224">
        <f>'E4-Plan rash. 22-izdat- izvor.'!AJ252</f>
        <v>0</v>
      </c>
      <c r="V69" s="224">
        <f>'E4-Plan rash. 22-izdat- izvor.'!AK252</f>
        <v>0</v>
      </c>
      <c r="W69" s="224">
        <f>'E4-Plan rash. 22-izdat- izvor.'!AL252</f>
        <v>0</v>
      </c>
      <c r="X69" s="224">
        <f>'E4-Plan rash. 22-izdat- izvor.'!AM252</f>
        <v>0</v>
      </c>
      <c r="Y69" s="224">
        <f>'E4-Plan rash. 22-izdat- izvor.'!AN252</f>
        <v>0</v>
      </c>
      <c r="Z69" s="224">
        <f>'E4-Plan rash. 22-izdat- izvor.'!AO252</f>
        <v>0</v>
      </c>
      <c r="AA69" s="224">
        <f>'E4-Plan rash. 22-izdat- izvor.'!AO252</f>
        <v>0</v>
      </c>
      <c r="AB69" s="224">
        <f>'E4-Plan rash. 22-izdat- izvor.'!AP252</f>
        <v>0</v>
      </c>
      <c r="AC69" s="224">
        <f>'E4-Plan rash. 22-izdat- izvor.'!AQ252</f>
        <v>0</v>
      </c>
      <c r="AD69" s="224">
        <f>'E4-Plan rash. 22-izdat- izvor.'!AR252</f>
        <v>0</v>
      </c>
    </row>
    <row r="70" spans="1:30" ht="13.2" x14ac:dyDescent="0.25">
      <c r="A70" s="223">
        <v>426</v>
      </c>
      <c r="B70" s="215" t="s">
        <v>338</v>
      </c>
      <c r="C70" s="224">
        <f>'E4-Plan rash. 22-izdat- izvor.'!R255</f>
        <v>0</v>
      </c>
      <c r="D70" s="224">
        <f>'E4-Plan rash. 22-izdat- izvor.'!S255</f>
        <v>0</v>
      </c>
      <c r="E70" s="224"/>
      <c r="F70" s="224">
        <f>'E4-Plan rash. 22-izdat- izvor.'!U255</f>
        <v>0</v>
      </c>
      <c r="G70" s="224">
        <f>'E4-Plan rash. 22-izdat- izvor.'!V255</f>
        <v>0</v>
      </c>
      <c r="H70" s="224">
        <f>'E4-Plan rash. 22-izdat- izvor.'!W255</f>
        <v>0</v>
      </c>
      <c r="I70" s="224">
        <f>'E4-Plan rash. 22-izdat- izvor.'!X255</f>
        <v>0</v>
      </c>
      <c r="J70" s="224">
        <f>'E4-Plan rash. 22-izdat- izvor.'!Y255</f>
        <v>0</v>
      </c>
      <c r="K70" s="224">
        <f>'E4-Plan rash. 22-izdat- izvor.'!Z255</f>
        <v>0</v>
      </c>
      <c r="L70" s="224">
        <f>'E4-Plan rash. 22-izdat- izvor.'!AA255</f>
        <v>0</v>
      </c>
      <c r="M70" s="224">
        <f>'E4-Plan rash. 22-izdat- izvor.'!AB255</f>
        <v>0</v>
      </c>
      <c r="N70" s="224">
        <f>'E4-Plan rash. 22-izdat- izvor.'!AC255</f>
        <v>0</v>
      </c>
      <c r="O70" s="224">
        <f>'E4-Plan rash. 22-izdat- izvor.'!AD255</f>
        <v>0</v>
      </c>
      <c r="P70" s="224">
        <f>'E4-Plan rash. 22-izdat- izvor.'!AE255</f>
        <v>0</v>
      </c>
      <c r="Q70" s="224">
        <f>'E4-Plan rash. 22-izdat- izvor.'!AF255</f>
        <v>0</v>
      </c>
      <c r="R70" s="224">
        <f>'E4-Plan rash. 22-izdat- izvor.'!AG255</f>
        <v>0</v>
      </c>
      <c r="S70" s="224"/>
      <c r="T70" s="224">
        <f>'E4-Plan rash. 22-izdat- izvor.'!AI255</f>
        <v>0</v>
      </c>
      <c r="U70" s="224">
        <f>'E4-Plan rash. 22-izdat- izvor.'!AJ255</f>
        <v>0</v>
      </c>
      <c r="V70" s="224">
        <f>'E4-Plan rash. 22-izdat- izvor.'!AK255</f>
        <v>0</v>
      </c>
      <c r="W70" s="224">
        <f>'E4-Plan rash. 22-izdat- izvor.'!AL255</f>
        <v>0</v>
      </c>
      <c r="X70" s="224">
        <f>'E4-Plan rash. 22-izdat- izvor.'!AM255</f>
        <v>0</v>
      </c>
      <c r="Y70" s="224">
        <f>'E4-Plan rash. 22-izdat- izvor.'!AN255</f>
        <v>0</v>
      </c>
      <c r="Z70" s="224">
        <f>'E4-Plan rash. 22-izdat- izvor.'!AO255</f>
        <v>0</v>
      </c>
      <c r="AA70" s="224">
        <f>'E4-Plan rash. 22-izdat- izvor.'!AO255</f>
        <v>0</v>
      </c>
      <c r="AB70" s="224">
        <f>'E4-Plan rash. 22-izdat- izvor.'!AP255</f>
        <v>0</v>
      </c>
      <c r="AC70" s="224">
        <f>'E4-Plan rash. 22-izdat- izvor.'!AQ255</f>
        <v>0</v>
      </c>
      <c r="AD70" s="224">
        <f>'E4-Plan rash. 22-izdat- izvor.'!AR255</f>
        <v>0</v>
      </c>
    </row>
    <row r="71" spans="1:30" ht="26.4" x14ac:dyDescent="0.25">
      <c r="A71" s="223">
        <v>451</v>
      </c>
      <c r="B71" s="215" t="s">
        <v>388</v>
      </c>
      <c r="C71" s="224">
        <f>'E4-Plan rash. 22-izdat- izvor.'!R259</f>
        <v>0</v>
      </c>
      <c r="D71" s="224">
        <f>'E4-Plan rash. 22-izdat- izvor.'!S259</f>
        <v>0</v>
      </c>
      <c r="E71" s="224"/>
      <c r="F71" s="224">
        <f>'E4-Plan rash. 22-izdat- izvor.'!U259</f>
        <v>0</v>
      </c>
      <c r="G71" s="224">
        <f>'E4-Plan rash. 22-izdat- izvor.'!V259</f>
        <v>0</v>
      </c>
      <c r="H71" s="224">
        <f>'E4-Plan rash. 22-izdat- izvor.'!W259</f>
        <v>0</v>
      </c>
      <c r="I71" s="224">
        <f>'E4-Plan rash. 22-izdat- izvor.'!X259</f>
        <v>0</v>
      </c>
      <c r="J71" s="224">
        <f>'E4-Plan rash. 22-izdat- izvor.'!Y259</f>
        <v>0</v>
      </c>
      <c r="K71" s="224">
        <f>'E4-Plan rash. 22-izdat- izvor.'!Z259</f>
        <v>0</v>
      </c>
      <c r="L71" s="224">
        <f>'E4-Plan rash. 22-izdat- izvor.'!AA259</f>
        <v>0</v>
      </c>
      <c r="M71" s="224">
        <f>'E4-Plan rash. 22-izdat- izvor.'!AB259</f>
        <v>0</v>
      </c>
      <c r="N71" s="224">
        <f>'E4-Plan rash. 22-izdat- izvor.'!AC259</f>
        <v>0</v>
      </c>
      <c r="O71" s="224">
        <f>'E4-Plan rash. 22-izdat- izvor.'!AD259</f>
        <v>0</v>
      </c>
      <c r="P71" s="224">
        <f>'E4-Plan rash. 22-izdat- izvor.'!AE259</f>
        <v>0</v>
      </c>
      <c r="Q71" s="224">
        <f>'E4-Plan rash. 22-izdat- izvor.'!AF259</f>
        <v>0</v>
      </c>
      <c r="R71" s="224">
        <f>'E4-Plan rash. 22-izdat- izvor.'!AG259</f>
        <v>0</v>
      </c>
      <c r="S71" s="224"/>
      <c r="T71" s="224">
        <f>'E4-Plan rash. 22-izdat- izvor.'!AI259</f>
        <v>0</v>
      </c>
      <c r="U71" s="224">
        <f>'E4-Plan rash. 22-izdat- izvor.'!AJ259</f>
        <v>0</v>
      </c>
      <c r="V71" s="224">
        <f>'E4-Plan rash. 22-izdat- izvor.'!AK259</f>
        <v>0</v>
      </c>
      <c r="W71" s="224">
        <f>'E4-Plan rash. 22-izdat- izvor.'!AL259</f>
        <v>0</v>
      </c>
      <c r="X71" s="224">
        <f>'E4-Plan rash. 22-izdat- izvor.'!AM259</f>
        <v>0</v>
      </c>
      <c r="Y71" s="224">
        <f>'E4-Plan rash. 22-izdat- izvor.'!AN259</f>
        <v>0</v>
      </c>
      <c r="Z71" s="224">
        <f>'E4-Plan rash. 22-izdat- izvor.'!AO259</f>
        <v>0</v>
      </c>
      <c r="AA71" s="224">
        <f>'E4-Plan rash. 22-izdat- izvor.'!AO259</f>
        <v>0</v>
      </c>
      <c r="AB71" s="224">
        <f>'E4-Plan rash. 22-izdat- izvor.'!AP259</f>
        <v>0</v>
      </c>
      <c r="AC71" s="224">
        <f>'E4-Plan rash. 22-izdat- izvor.'!AQ259</f>
        <v>0</v>
      </c>
      <c r="AD71" s="224">
        <f>'E4-Plan rash. 22-izdat- izvor.'!AR259</f>
        <v>0</v>
      </c>
    </row>
    <row r="72" spans="1:30" s="197" customFormat="1" ht="13.2" x14ac:dyDescent="0.25">
      <c r="A72" s="220" t="s">
        <v>74</v>
      </c>
      <c r="B72" s="221" t="s">
        <v>88</v>
      </c>
      <c r="C72" s="230">
        <f t="shared" ref="C72:I72" si="35">C73</f>
        <v>2812500</v>
      </c>
      <c r="D72" s="230">
        <f t="shared" si="35"/>
        <v>0</v>
      </c>
      <c r="E72" s="230"/>
      <c r="F72" s="230">
        <f t="shared" si="35"/>
        <v>2812500</v>
      </c>
      <c r="G72" s="230">
        <f t="shared" si="35"/>
        <v>0</v>
      </c>
      <c r="H72" s="230">
        <f t="shared" si="35"/>
        <v>0</v>
      </c>
      <c r="I72" s="230">
        <f t="shared" si="35"/>
        <v>0</v>
      </c>
      <c r="J72" s="230">
        <f>J73</f>
        <v>0</v>
      </c>
      <c r="K72" s="230">
        <f t="shared" ref="K72:AD72" si="36">K73</f>
        <v>0</v>
      </c>
      <c r="L72" s="230">
        <f t="shared" si="36"/>
        <v>0</v>
      </c>
      <c r="M72" s="230">
        <f t="shared" si="36"/>
        <v>0</v>
      </c>
      <c r="N72" s="230">
        <f t="shared" si="36"/>
        <v>0</v>
      </c>
      <c r="O72" s="230">
        <f t="shared" si="36"/>
        <v>0</v>
      </c>
      <c r="P72" s="230">
        <f t="shared" si="36"/>
        <v>0</v>
      </c>
      <c r="Q72" s="230">
        <f t="shared" si="36"/>
        <v>2250000</v>
      </c>
      <c r="R72" s="230">
        <f t="shared" si="36"/>
        <v>0</v>
      </c>
      <c r="S72" s="230"/>
      <c r="T72" s="230">
        <f t="shared" si="36"/>
        <v>2250000</v>
      </c>
      <c r="U72" s="230">
        <f t="shared" si="36"/>
        <v>0</v>
      </c>
      <c r="V72" s="230">
        <f t="shared" si="36"/>
        <v>0</v>
      </c>
      <c r="W72" s="230">
        <f t="shared" si="36"/>
        <v>0</v>
      </c>
      <c r="X72" s="230">
        <f t="shared" si="36"/>
        <v>0</v>
      </c>
      <c r="Y72" s="230">
        <f t="shared" si="36"/>
        <v>0</v>
      </c>
      <c r="Z72" s="230">
        <f t="shared" si="36"/>
        <v>0</v>
      </c>
      <c r="AA72" s="230">
        <f t="shared" si="36"/>
        <v>0</v>
      </c>
      <c r="AB72" s="230">
        <f t="shared" si="36"/>
        <v>0</v>
      </c>
      <c r="AC72" s="230">
        <f t="shared" si="36"/>
        <v>0</v>
      </c>
      <c r="AD72" s="230">
        <f t="shared" si="36"/>
        <v>0</v>
      </c>
    </row>
    <row r="73" spans="1:30" ht="26.4" x14ac:dyDescent="0.25">
      <c r="A73" s="231">
        <v>423</v>
      </c>
      <c r="B73" s="232" t="s">
        <v>89</v>
      </c>
      <c r="C73" s="233">
        <f>'E4-Plan rash. 22-izdat- izvor.'!R262</f>
        <v>2812500</v>
      </c>
      <c r="D73" s="233">
        <f>'E4-Plan rash. 22-izdat- izvor.'!S262</f>
        <v>0</v>
      </c>
      <c r="E73" s="233"/>
      <c r="F73" s="233">
        <f>'E4-Plan rash. 22-izdat- izvor.'!U262</f>
        <v>2812500</v>
      </c>
      <c r="G73" s="233">
        <f>'E4-Plan rash. 22-izdat- izvor.'!V262</f>
        <v>0</v>
      </c>
      <c r="H73" s="233">
        <f>'E4-Plan rash. 22-izdat- izvor.'!W262</f>
        <v>0</v>
      </c>
      <c r="I73" s="233">
        <f>'E4-Plan rash. 22-izdat- izvor.'!X262</f>
        <v>0</v>
      </c>
      <c r="J73" s="233">
        <f>'E4-Plan rash. 22-izdat- izvor.'!Y262</f>
        <v>0</v>
      </c>
      <c r="K73" s="233">
        <f>'E4-Plan rash. 22-izdat- izvor.'!Z262</f>
        <v>0</v>
      </c>
      <c r="L73" s="233">
        <f>'E4-Plan rash. 22-izdat- izvor.'!AA262</f>
        <v>0</v>
      </c>
      <c r="M73" s="233">
        <f>'E4-Plan rash. 22-izdat- izvor.'!AB262</f>
        <v>0</v>
      </c>
      <c r="N73" s="233">
        <f>'E4-Plan rash. 22-izdat- izvor.'!AC262</f>
        <v>0</v>
      </c>
      <c r="O73" s="233">
        <f>'E4-Plan rash. 22-izdat- izvor.'!AD262</f>
        <v>0</v>
      </c>
      <c r="P73" s="233">
        <f>'E4-Plan rash. 22-izdat- izvor.'!AE262</f>
        <v>0</v>
      </c>
      <c r="Q73" s="233">
        <f>'E4-Plan rash. 22-izdat- izvor.'!AF262</f>
        <v>2250000</v>
      </c>
      <c r="R73" s="233">
        <f>'E4-Plan rash. 22-izdat- izvor.'!AG262</f>
        <v>0</v>
      </c>
      <c r="S73" s="233"/>
      <c r="T73" s="233">
        <f>'E4-Plan rash. 22-izdat- izvor.'!AI262</f>
        <v>2250000</v>
      </c>
      <c r="U73" s="233">
        <f>'E4-Plan rash. 22-izdat- izvor.'!AJ262</f>
        <v>0</v>
      </c>
      <c r="V73" s="233">
        <f>'E4-Plan rash. 22-izdat- izvor.'!AK262</f>
        <v>0</v>
      </c>
      <c r="W73" s="233">
        <f>'E4-Plan rash. 22-izdat- izvor.'!AL262</f>
        <v>0</v>
      </c>
      <c r="X73" s="233">
        <f>'E4-Plan rash. 22-izdat- izvor.'!AM262</f>
        <v>0</v>
      </c>
      <c r="Y73" s="233">
        <f>'E4-Plan rash. 22-izdat- izvor.'!AN262</f>
        <v>0</v>
      </c>
      <c r="Z73" s="233">
        <f>'E4-Plan rash. 22-izdat- izvor.'!AO262</f>
        <v>0</v>
      </c>
      <c r="AA73" s="233">
        <f>'E4-Plan rash. 22-izdat- izvor.'!AO262</f>
        <v>0</v>
      </c>
      <c r="AB73" s="233">
        <f>'E4-Plan rash. 22-izdat- izvor.'!AP262</f>
        <v>0</v>
      </c>
      <c r="AC73" s="233">
        <f>'E4-Plan rash. 22-izdat- izvor.'!AQ262</f>
        <v>0</v>
      </c>
      <c r="AD73" s="233">
        <f>'E4-Plan rash. 22-izdat- izvor.'!AR262</f>
        <v>0</v>
      </c>
    </row>
    <row r="74" spans="1:30" ht="27" thickBot="1" x14ac:dyDescent="0.3">
      <c r="A74" s="234">
        <v>425</v>
      </c>
      <c r="B74" s="235" t="s">
        <v>393</v>
      </c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28"/>
      <c r="R74" s="228"/>
      <c r="S74" s="228"/>
      <c r="T74" s="228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</row>
    <row r="75" spans="1:30" ht="13.8" thickBot="1" x14ac:dyDescent="0.3">
      <c r="A75" s="237"/>
      <c r="B75" s="238" t="s">
        <v>90</v>
      </c>
      <c r="C75" s="239">
        <f t="shared" ref="C75:AD75" si="37">C7+C47+C63</f>
        <v>71148571</v>
      </c>
      <c r="D75" s="239">
        <f t="shared" si="37"/>
        <v>4500000</v>
      </c>
      <c r="E75" s="239">
        <f t="shared" si="37"/>
        <v>0</v>
      </c>
      <c r="F75" s="239">
        <f t="shared" si="37"/>
        <v>4500000</v>
      </c>
      <c r="G75" s="239">
        <f t="shared" si="37"/>
        <v>300000</v>
      </c>
      <c r="H75" s="239">
        <f t="shared" si="37"/>
        <v>0</v>
      </c>
      <c r="I75" s="239">
        <f t="shared" si="37"/>
        <v>5958350</v>
      </c>
      <c r="J75" s="239">
        <f t="shared" si="37"/>
        <v>50501007</v>
      </c>
      <c r="K75" s="239">
        <f t="shared" si="37"/>
        <v>3989490</v>
      </c>
      <c r="L75" s="239">
        <f t="shared" si="37"/>
        <v>1019181</v>
      </c>
      <c r="M75" s="239">
        <f t="shared" si="37"/>
        <v>0</v>
      </c>
      <c r="N75" s="239">
        <f t="shared" si="37"/>
        <v>100000</v>
      </c>
      <c r="O75" s="239">
        <f t="shared" si="37"/>
        <v>0</v>
      </c>
      <c r="P75" s="239">
        <f t="shared" si="37"/>
        <v>0</v>
      </c>
      <c r="Q75" s="239">
        <f t="shared" si="37"/>
        <v>66820390</v>
      </c>
      <c r="R75" s="239">
        <f t="shared" si="37"/>
        <v>5000000</v>
      </c>
      <c r="S75" s="239">
        <f t="shared" si="37"/>
        <v>0</v>
      </c>
      <c r="T75" s="239">
        <f t="shared" si="37"/>
        <v>4500000</v>
      </c>
      <c r="U75" s="239">
        <f t="shared" si="37"/>
        <v>300000</v>
      </c>
      <c r="V75" s="239">
        <f t="shared" si="37"/>
        <v>0</v>
      </c>
      <c r="W75" s="239">
        <f t="shared" si="37"/>
        <v>5916350</v>
      </c>
      <c r="X75" s="239">
        <f t="shared" si="37"/>
        <v>50658550</v>
      </c>
      <c r="Y75" s="239">
        <f t="shared" si="37"/>
        <v>345490</v>
      </c>
      <c r="Z75" s="239">
        <f t="shared" si="37"/>
        <v>0</v>
      </c>
      <c r="AA75" s="239">
        <f t="shared" si="37"/>
        <v>0</v>
      </c>
      <c r="AB75" s="239">
        <f t="shared" si="37"/>
        <v>100000</v>
      </c>
      <c r="AC75" s="239">
        <f t="shared" si="37"/>
        <v>0</v>
      </c>
      <c r="AD75" s="239">
        <f t="shared" si="37"/>
        <v>0</v>
      </c>
    </row>
    <row r="77" spans="1:30" x14ac:dyDescent="0.25">
      <c r="C77" s="436">
        <f>SUM(D75:P75)</f>
        <v>70868028</v>
      </c>
      <c r="Q77" s="437">
        <f>SUM(R75:AD75)</f>
        <v>66820390</v>
      </c>
    </row>
    <row r="78" spans="1:30" x14ac:dyDescent="0.25">
      <c r="B78" s="473"/>
      <c r="C78" s="436"/>
    </row>
    <row r="79" spans="1:30" x14ac:dyDescent="0.25">
      <c r="C79" s="436"/>
    </row>
  </sheetData>
  <mergeCells count="3">
    <mergeCell ref="A1:P1"/>
    <mergeCell ref="D3:F3"/>
    <mergeCell ref="R3:T3"/>
  </mergeCells>
  <printOptions horizontalCentered="1"/>
  <pageMargins left="0.19685039370078741" right="0" top="0.43307086614173229" bottom="0.19685039370078741" header="0.51181102362204722" footer="0.19685039370078741"/>
  <pageSetup paperSize="9" scale="85" firstPageNumber="3" orientation="landscape" useFirstPageNumber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90"/>
  <sheetViews>
    <sheetView zoomScaleNormal="100" workbookViewId="0">
      <pane xSplit="2" ySplit="4" topLeftCell="C5" activePane="bottomRight" state="frozen"/>
      <selection pane="topRight" activeCell="W1" sqref="W1"/>
      <selection pane="bottomLeft" activeCell="A149" sqref="A149"/>
      <selection pane="bottomRight" activeCell="A4" sqref="A4"/>
    </sheetView>
  </sheetViews>
  <sheetFormatPr defaultColWidth="8.88671875" defaultRowHeight="12.6" x14ac:dyDescent="0.25"/>
  <cols>
    <col min="1" max="1" width="5.109375" style="240" customWidth="1"/>
    <col min="2" max="2" width="28.44140625" style="241" customWidth="1"/>
    <col min="3" max="3" width="13" style="242" customWidth="1"/>
    <col min="4" max="4" width="11.6640625" style="242" customWidth="1"/>
    <col min="5" max="5" width="10.33203125" style="242" customWidth="1"/>
    <col min="6" max="6" width="11.6640625" style="242" customWidth="1"/>
    <col min="7" max="7" width="10.88671875" style="242" customWidth="1"/>
    <col min="8" max="8" width="7.44140625" style="242" customWidth="1"/>
    <col min="9" max="9" width="12.109375" style="242" customWidth="1"/>
    <col min="10" max="10" width="13" style="242" customWidth="1"/>
    <col min="11" max="11" width="11.6640625" style="242" customWidth="1"/>
    <col min="12" max="12" width="11.5546875" style="242" customWidth="1"/>
    <col min="13" max="13" width="7.5546875" style="242" customWidth="1"/>
    <col min="14" max="14" width="9.88671875" style="242" customWidth="1"/>
    <col min="15" max="15" width="4.88671875" style="242" customWidth="1"/>
    <col min="16" max="16" width="5.88671875" style="242" customWidth="1"/>
    <col min="17" max="17" width="13.109375" style="195" customWidth="1"/>
    <col min="18" max="18" width="12.44140625" style="195" customWidth="1"/>
    <col min="19" max="19" width="11.109375" style="195" customWidth="1"/>
    <col min="20" max="20" width="11.5546875" style="195" bestFit="1" customWidth="1"/>
    <col min="21" max="21" width="10.109375" style="195" bestFit="1" customWidth="1"/>
    <col min="22" max="22" width="9" style="195" customWidth="1"/>
    <col min="23" max="23" width="11.5546875" style="195" bestFit="1" customWidth="1"/>
    <col min="24" max="24" width="12.5546875" style="195" bestFit="1" customWidth="1"/>
    <col min="25" max="25" width="9.88671875" style="195" customWidth="1"/>
    <col min="26" max="26" width="8.88671875" style="195" customWidth="1"/>
    <col min="27" max="27" width="8.88671875" style="195"/>
    <col min="28" max="28" width="10.44140625" style="195" customWidth="1"/>
    <col min="29" max="29" width="5.44140625" style="195" customWidth="1"/>
    <col min="30" max="30" width="5.88671875" style="195" customWidth="1"/>
    <col min="31" max="16384" width="8.88671875" style="195"/>
  </cols>
  <sheetData>
    <row r="1" spans="1:30" ht="24" customHeight="1" x14ac:dyDescent="0.25">
      <c r="A1" s="667" t="s">
        <v>13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</row>
    <row r="2" spans="1:30" s="197" customFormat="1" ht="6.6" customHeight="1" thickBot="1" x14ac:dyDescent="0.3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30" s="203" customFormat="1" ht="60" customHeight="1" thickBot="1" x14ac:dyDescent="0.3">
      <c r="A3" s="198" t="s">
        <v>14</v>
      </c>
      <c r="B3" s="199" t="s">
        <v>15</v>
      </c>
      <c r="C3" s="342" t="s">
        <v>471</v>
      </c>
      <c r="D3" s="671" t="s">
        <v>4</v>
      </c>
      <c r="E3" s="671"/>
      <c r="F3" s="671"/>
      <c r="G3" s="200"/>
      <c r="H3" s="200"/>
      <c r="I3" s="200" t="s">
        <v>5</v>
      </c>
      <c r="J3" s="200" t="s">
        <v>6</v>
      </c>
      <c r="K3" s="200" t="s">
        <v>7</v>
      </c>
      <c r="L3" s="565" t="s">
        <v>508</v>
      </c>
      <c r="M3" s="200" t="s">
        <v>16</v>
      </c>
      <c r="N3" s="200" t="s">
        <v>8</v>
      </c>
      <c r="O3" s="200" t="s">
        <v>9</v>
      </c>
      <c r="P3" s="200" t="s">
        <v>403</v>
      </c>
      <c r="Q3" s="343" t="s">
        <v>501</v>
      </c>
      <c r="R3" s="670" t="s">
        <v>4</v>
      </c>
      <c r="S3" s="670"/>
      <c r="T3" s="670"/>
      <c r="U3" s="201"/>
      <c r="V3" s="201"/>
      <c r="W3" s="201" t="s">
        <v>5</v>
      </c>
      <c r="X3" s="201" t="s">
        <v>6</v>
      </c>
      <c r="Y3" s="201" t="s">
        <v>7</v>
      </c>
      <c r="Z3" s="579" t="s">
        <v>505</v>
      </c>
      <c r="AA3" s="201" t="s">
        <v>16</v>
      </c>
      <c r="AB3" s="201" t="s">
        <v>8</v>
      </c>
      <c r="AC3" s="202" t="s">
        <v>9</v>
      </c>
      <c r="AD3" s="202" t="s">
        <v>403</v>
      </c>
    </row>
    <row r="4" spans="1:30" ht="40.200000000000003" thickBot="1" x14ac:dyDescent="0.3">
      <c r="A4" s="204"/>
      <c r="B4" s="205"/>
      <c r="C4" s="206"/>
      <c r="D4" s="207" t="s">
        <v>10</v>
      </c>
      <c r="E4" s="371" t="s">
        <v>445</v>
      </c>
      <c r="F4" s="341" t="s">
        <v>419</v>
      </c>
      <c r="G4" s="596" t="s">
        <v>506</v>
      </c>
      <c r="H4" s="208" t="s">
        <v>449</v>
      </c>
      <c r="I4" s="209">
        <v>3211</v>
      </c>
      <c r="J4" s="210" t="s">
        <v>11</v>
      </c>
      <c r="K4" s="209">
        <v>5211</v>
      </c>
      <c r="L4" s="209">
        <v>525</v>
      </c>
      <c r="M4" s="209">
        <v>6211</v>
      </c>
      <c r="N4" s="209">
        <v>7311</v>
      </c>
      <c r="O4" s="209">
        <v>8311</v>
      </c>
      <c r="P4" s="209">
        <v>922</v>
      </c>
      <c r="Q4" s="206"/>
      <c r="R4" s="207" t="s">
        <v>10</v>
      </c>
      <c r="S4" s="371" t="s">
        <v>445</v>
      </c>
      <c r="T4" s="341" t="s">
        <v>419</v>
      </c>
      <c r="U4" s="208" t="s">
        <v>382</v>
      </c>
      <c r="V4" s="208" t="s">
        <v>444</v>
      </c>
      <c r="W4" s="209">
        <v>3211</v>
      </c>
      <c r="X4" s="210" t="s">
        <v>11</v>
      </c>
      <c r="Y4" s="209">
        <v>5211</v>
      </c>
      <c r="Z4" s="209">
        <v>525</v>
      </c>
      <c r="AA4" s="209">
        <v>6211</v>
      </c>
      <c r="AB4" s="209">
        <v>7311</v>
      </c>
      <c r="AC4" s="209">
        <v>8311</v>
      </c>
      <c r="AD4" s="209">
        <v>922</v>
      </c>
    </row>
    <row r="5" spans="1:30" s="203" customFormat="1" ht="39.6" x14ac:dyDescent="0.25">
      <c r="A5" s="211"/>
      <c r="B5" s="212" t="s">
        <v>18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0" ht="13.2" x14ac:dyDescent="0.25">
      <c r="A6" s="214"/>
      <c r="B6" s="215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7" spans="1:30" s="203" customFormat="1" ht="39.6" x14ac:dyDescent="0.25">
      <c r="A7" s="217" t="s">
        <v>19</v>
      </c>
      <c r="B7" s="218" t="s">
        <v>20</v>
      </c>
      <c r="C7" s="348">
        <f>'E4-Plan rash. 22-izdat- izvor.'!R7</f>
        <v>65867146</v>
      </c>
      <c r="D7" s="348">
        <f>'E4-Plan rash. 22-izdat- izvor.'!S7</f>
        <v>4500000</v>
      </c>
      <c r="E7" s="348">
        <f>'E4-Plan rash. 22-izdat- izvor.'!T7</f>
        <v>0</v>
      </c>
      <c r="F7" s="348">
        <f>'E4-Plan rash. 22-izdat- izvor.'!U7</f>
        <v>0</v>
      </c>
      <c r="G7" s="348">
        <f>'E4-Plan rash. 22-izdat- izvor.'!V7</f>
        <v>300000</v>
      </c>
      <c r="H7" s="348">
        <f>'E4-Plan rash. 22-izdat- izvor.'!W7</f>
        <v>0</v>
      </c>
      <c r="I7" s="348">
        <f>'E4-Plan rash. 22-izdat- izvor.'!X7</f>
        <v>5239925</v>
      </c>
      <c r="J7" s="348">
        <f>'E4-Plan rash. 22-izdat- izvor.'!Y7</f>
        <v>50658550</v>
      </c>
      <c r="K7" s="348">
        <f>'E4-Plan rash. 22-izdat- izvor.'!Z7</f>
        <v>4149490</v>
      </c>
      <c r="L7" s="348">
        <f>'E4-Plan rash. 22-izdat- izvor.'!AA7</f>
        <v>1019181</v>
      </c>
      <c r="M7" s="348">
        <f>'E4-Plan rash. 22-izdat- izvor.'!AB7</f>
        <v>0</v>
      </c>
      <c r="N7" s="348">
        <f>'E4-Plan rash. 22-izdat- izvor.'!AC7</f>
        <v>0</v>
      </c>
      <c r="O7" s="348">
        <f>'E4-Plan rash. 22-izdat- izvor.'!AD7</f>
        <v>0</v>
      </c>
      <c r="P7" s="348">
        <f>'E4-Plan rash. 22-izdat- izvor.'!AE7</f>
        <v>0</v>
      </c>
      <c r="Q7" s="348">
        <f>'E4-Plan rash. 22-izdat- izvor.'!AF7</f>
        <v>61578965</v>
      </c>
      <c r="R7" s="348">
        <f>'E4-Plan rash. 22-izdat- izvor.'!AG7</f>
        <v>5000000</v>
      </c>
      <c r="S7" s="349">
        <f>'E4-Plan rash. 22-izdat- izvor.'!AH7</f>
        <v>0</v>
      </c>
      <c r="T7" s="348">
        <f>'E4-Plan rash. 22-izdat- izvor.'!AI7</f>
        <v>0</v>
      </c>
      <c r="U7" s="348">
        <f>'E4-Plan rash. 22-izdat- izvor.'!AJ7</f>
        <v>300000</v>
      </c>
      <c r="V7" s="348">
        <f>'E4-Plan rash. 22-izdat- izvor.'!AK7</f>
        <v>0</v>
      </c>
      <c r="W7" s="348">
        <f>'E4-Plan rash. 22-izdat- izvor.'!AL7</f>
        <v>5274925</v>
      </c>
      <c r="X7" s="348">
        <f>'E4-Plan rash. 22-izdat- izvor.'!AM7</f>
        <v>50658550</v>
      </c>
      <c r="Y7" s="348">
        <f>'E4-Plan rash. 22-izdat- izvor.'!AN7</f>
        <v>345490</v>
      </c>
      <c r="Z7" s="348">
        <f>'E4-Plan rash. 22-izdat- izvor.'!AO7</f>
        <v>0</v>
      </c>
      <c r="AA7" s="348">
        <f>'E4-Plan rash. 22-izdat- izvor.'!AO7</f>
        <v>0</v>
      </c>
      <c r="AB7" s="348">
        <f>'E4-Plan rash. 22-izdat- izvor.'!AP7</f>
        <v>0</v>
      </c>
      <c r="AC7" s="348">
        <f>'E4-Plan rash. 22-izdat- izvor.'!AQ7</f>
        <v>0</v>
      </c>
      <c r="AD7" s="348">
        <f>'E4-Plan rash. 22-izdat- izvor.'!AR7</f>
        <v>0</v>
      </c>
    </row>
    <row r="8" spans="1:30" ht="28.5" customHeight="1" x14ac:dyDescent="0.25">
      <c r="A8" s="220" t="s">
        <v>21</v>
      </c>
      <c r="B8" s="221" t="s">
        <v>22</v>
      </c>
      <c r="C8" s="349">
        <f>'E4-Plan rash. 22-izdat- izvor.'!R8</f>
        <v>62991742</v>
      </c>
      <c r="D8" s="349">
        <f>'E4-Plan rash. 22-izdat- izvor.'!S8</f>
        <v>3900000</v>
      </c>
      <c r="E8" s="349">
        <f>'E4-Plan rash. 22-izdat- izvor.'!T8</f>
        <v>0</v>
      </c>
      <c r="F8" s="349">
        <f>'E4-Plan rash. 22-izdat- izvor.'!U8</f>
        <v>0</v>
      </c>
      <c r="G8" s="349">
        <f>'E4-Plan rash. 22-izdat- izvor.'!V8</f>
        <v>0</v>
      </c>
      <c r="H8" s="349">
        <f>'E4-Plan rash. 22-izdat- izvor.'!W8</f>
        <v>0</v>
      </c>
      <c r="I8" s="349">
        <f>'E4-Plan rash. 22-izdat- izvor.'!X8</f>
        <v>4701245</v>
      </c>
      <c r="J8" s="349">
        <f>'E4-Plan rash. 22-izdat- izvor.'!Y8</f>
        <v>50401007</v>
      </c>
      <c r="K8" s="349">
        <f>'E4-Plan rash. 22-izdat- izvor.'!Z8</f>
        <v>3989490</v>
      </c>
      <c r="L8" s="349">
        <f>'E4-Plan rash. 22-izdat- izvor.'!AA8</f>
        <v>0</v>
      </c>
      <c r="M8" s="349">
        <f>'E4-Plan rash. 22-izdat- izvor.'!AB8</f>
        <v>0</v>
      </c>
      <c r="N8" s="349">
        <f>'E4-Plan rash. 22-izdat- izvor.'!AC8</f>
        <v>0</v>
      </c>
      <c r="O8" s="349">
        <f>'E4-Plan rash. 22-izdat- izvor.'!AD8</f>
        <v>0</v>
      </c>
      <c r="P8" s="349">
        <f>'E4-Plan rash. 22-izdat- izvor.'!AE8</f>
        <v>0</v>
      </c>
      <c r="Q8" s="349">
        <f>'E4-Plan rash. 22-izdat- izvor.'!AF8</f>
        <v>59799142</v>
      </c>
      <c r="R8" s="349">
        <f>'E4-Plan rash. 22-izdat- izvor.'!AG8</f>
        <v>4400000</v>
      </c>
      <c r="S8" s="349">
        <f>'E4-Plan rash. 22-izdat- izvor.'!AH8</f>
        <v>0</v>
      </c>
      <c r="T8" s="349">
        <f>'E4-Plan rash. 22-izdat- izvor.'!AI8</f>
        <v>0</v>
      </c>
      <c r="U8" s="349">
        <f>'E4-Plan rash. 22-izdat- izvor.'!AJ8</f>
        <v>0</v>
      </c>
      <c r="V8" s="349">
        <f>'E4-Plan rash. 22-izdat- izvor.'!AK8</f>
        <v>0</v>
      </c>
      <c r="W8" s="349">
        <f>'E4-Plan rash. 22-izdat- izvor.'!AL8</f>
        <v>4812645</v>
      </c>
      <c r="X8" s="349">
        <f>'E4-Plan rash. 22-izdat- izvor.'!AM8</f>
        <v>50401007</v>
      </c>
      <c r="Y8" s="349">
        <f>'E4-Plan rash. 22-izdat- izvor.'!AN8</f>
        <v>185490</v>
      </c>
      <c r="Z8" s="349">
        <f>'E4-Plan rash. 22-izdat- izvor.'!AO8</f>
        <v>0</v>
      </c>
      <c r="AA8" s="349">
        <f>'E4-Plan rash. 22-izdat- izvor.'!AO8</f>
        <v>0</v>
      </c>
      <c r="AB8" s="349">
        <f>'E4-Plan rash. 22-izdat- izvor.'!AP8</f>
        <v>0</v>
      </c>
      <c r="AC8" s="349">
        <f>'E4-Plan rash. 22-izdat- izvor.'!AQ8</f>
        <v>0</v>
      </c>
      <c r="AD8" s="349">
        <f>'E4-Plan rash. 22-izdat- izvor.'!AR8</f>
        <v>0</v>
      </c>
    </row>
    <row r="9" spans="1:30" ht="13.2" x14ac:dyDescent="0.25">
      <c r="A9" s="223">
        <v>311</v>
      </c>
      <c r="B9" s="215" t="s">
        <v>209</v>
      </c>
      <c r="C9" s="224">
        <f>'E4-Plan rash. 22-izdat- izvor.'!R12</f>
        <v>46765634</v>
      </c>
      <c r="D9" s="224">
        <f>'E4-Plan rash. 22-izdat- izvor.'!S12</f>
        <v>2000000</v>
      </c>
      <c r="E9" s="224">
        <f>'E4-Plan rash. 22-izdat- izvor.'!T12</f>
        <v>0</v>
      </c>
      <c r="F9" s="224">
        <f>'E4-Plan rash. 22-izdat- izvor.'!U12</f>
        <v>0</v>
      </c>
      <c r="G9" s="224">
        <f>'E4-Plan rash. 22-izdat- izvor.'!V12</f>
        <v>0</v>
      </c>
      <c r="H9" s="224">
        <f>'E4-Plan rash. 22-izdat- izvor.'!W12</f>
        <v>0</v>
      </c>
      <c r="I9" s="224">
        <f>'E4-Plan rash. 22-izdat- izvor.'!X12</f>
        <v>2864260</v>
      </c>
      <c r="J9" s="224">
        <f>'E4-Plan rash. 22-izdat- izvor.'!Y12</f>
        <v>39129684</v>
      </c>
      <c r="K9" s="224">
        <f>'E4-Plan rash. 22-izdat- izvor.'!Z12</f>
        <v>2771690</v>
      </c>
      <c r="L9" s="224">
        <f>'E4-Plan rash. 22-izdat- izvor.'!AA12</f>
        <v>0</v>
      </c>
      <c r="M9" s="224">
        <f>'E4-Plan rash. 22-izdat- izvor.'!AB12</f>
        <v>0</v>
      </c>
      <c r="N9" s="224">
        <f>'E4-Plan rash. 22-izdat- izvor.'!AC12</f>
        <v>0</v>
      </c>
      <c r="O9" s="224">
        <f>'E4-Plan rash. 22-izdat- izvor.'!AD12</f>
        <v>0</v>
      </c>
      <c r="P9" s="224">
        <f>'E4-Plan rash. 22-izdat- izvor.'!AE12</f>
        <v>0</v>
      </c>
      <c r="Q9" s="224">
        <f>'E4-Plan rash. 22-izdat- izvor.'!AF12</f>
        <v>44553960</v>
      </c>
      <c r="R9" s="224">
        <f>'E4-Plan rash. 22-izdat- izvor.'!AG12</f>
        <v>2300000</v>
      </c>
      <c r="S9" s="224">
        <f>'E4-Plan rash. 22-izdat- izvor.'!AH12</f>
        <v>0</v>
      </c>
      <c r="T9" s="224">
        <f>'E4-Plan rash. 22-izdat- izvor.'!AI12</f>
        <v>0</v>
      </c>
      <c r="U9" s="224">
        <f>'E4-Plan rash. 22-izdat- izvor.'!AJ12</f>
        <v>0</v>
      </c>
      <c r="V9" s="224">
        <f>'E4-Plan rash. 22-izdat- izvor.'!AK12</f>
        <v>0</v>
      </c>
      <c r="W9" s="224">
        <f>'E4-Plan rash. 22-izdat- izvor.'!AL12</f>
        <v>3072660</v>
      </c>
      <c r="X9" s="224">
        <f>'E4-Plan rash. 22-izdat- izvor.'!AM12</f>
        <v>39115810</v>
      </c>
      <c r="Y9" s="224">
        <f>'E4-Plan rash. 22-izdat- izvor.'!AN12</f>
        <v>65490</v>
      </c>
      <c r="Z9" s="224">
        <f>'E4-Plan rash. 22-izdat- izvor.'!AO12</f>
        <v>0</v>
      </c>
      <c r="AA9" s="224">
        <f>'E4-Plan rash. 22-izdat- izvor.'!AO12</f>
        <v>0</v>
      </c>
      <c r="AB9" s="224">
        <f>'E4-Plan rash. 22-izdat- izvor.'!AP12</f>
        <v>0</v>
      </c>
      <c r="AC9" s="224">
        <f>'E4-Plan rash. 22-izdat- izvor.'!AQ12</f>
        <v>0</v>
      </c>
      <c r="AD9" s="224">
        <f>'E4-Plan rash. 22-izdat- izvor.'!AR12</f>
        <v>0</v>
      </c>
    </row>
    <row r="10" spans="1:30" ht="13.2" x14ac:dyDescent="0.25">
      <c r="A10" s="223">
        <v>312</v>
      </c>
      <c r="B10" s="215" t="s">
        <v>24</v>
      </c>
      <c r="C10" s="224">
        <f>'E4-Plan rash. 22-izdat- izvor.'!R14</f>
        <v>1109200</v>
      </c>
      <c r="D10" s="224">
        <f>'E4-Plan rash. 22-izdat- izvor.'!S14</f>
        <v>0</v>
      </c>
      <c r="E10" s="224">
        <f>'E4-Plan rash. 22-izdat- izvor.'!T14</f>
        <v>0</v>
      </c>
      <c r="F10" s="224">
        <f>'E4-Plan rash. 22-izdat- izvor.'!U14</f>
        <v>0</v>
      </c>
      <c r="G10" s="224">
        <f>'E4-Plan rash. 22-izdat- izvor.'!V14</f>
        <v>0</v>
      </c>
      <c r="H10" s="224">
        <f>'E4-Plan rash. 22-izdat- izvor.'!W14</f>
        <v>0</v>
      </c>
      <c r="I10" s="224">
        <f>'E4-Plan rash. 22-izdat- izvor.'!X14</f>
        <v>15000</v>
      </c>
      <c r="J10" s="224">
        <f>'E4-Plan rash. 22-izdat- izvor.'!Y14</f>
        <v>1094200</v>
      </c>
      <c r="K10" s="224">
        <f>'E4-Plan rash. 22-izdat- izvor.'!Z14</f>
        <v>0</v>
      </c>
      <c r="L10" s="224">
        <f>'E4-Plan rash. 22-izdat- izvor.'!AA14</f>
        <v>0</v>
      </c>
      <c r="M10" s="224">
        <f>'E4-Plan rash. 22-izdat- izvor.'!AB14</f>
        <v>0</v>
      </c>
      <c r="N10" s="224">
        <f>'E4-Plan rash. 22-izdat- izvor.'!AC14</f>
        <v>0</v>
      </c>
      <c r="O10" s="224">
        <f>'E4-Plan rash. 22-izdat- izvor.'!AD14</f>
        <v>0</v>
      </c>
      <c r="P10" s="224">
        <f>'E4-Plan rash. 22-izdat- izvor.'!AE14</f>
        <v>0</v>
      </c>
      <c r="Q10" s="224">
        <f>'E4-Plan rash. 22-izdat- izvor.'!AF14</f>
        <v>1115400</v>
      </c>
      <c r="R10" s="224">
        <f>'E4-Plan rash. 22-izdat- izvor.'!AG14</f>
        <v>0</v>
      </c>
      <c r="S10" s="224">
        <f>'E4-Plan rash. 22-izdat- izvor.'!AH14</f>
        <v>0</v>
      </c>
      <c r="T10" s="224">
        <f>'E4-Plan rash. 22-izdat- izvor.'!AI14</f>
        <v>0</v>
      </c>
      <c r="U10" s="224">
        <f>'E4-Plan rash. 22-izdat- izvor.'!AJ14</f>
        <v>0</v>
      </c>
      <c r="V10" s="224">
        <f>'E4-Plan rash. 22-izdat- izvor.'!AK14</f>
        <v>0</v>
      </c>
      <c r="W10" s="224">
        <f>'E4-Plan rash. 22-izdat- izvor.'!AL14</f>
        <v>15000</v>
      </c>
      <c r="X10" s="224">
        <f>'E4-Plan rash. 22-izdat- izvor.'!AM14</f>
        <v>1100400</v>
      </c>
      <c r="Y10" s="224">
        <f>'E4-Plan rash. 22-izdat- izvor.'!AN14</f>
        <v>0</v>
      </c>
      <c r="Z10" s="224">
        <f>'E4-Plan rash. 22-izdat- izvor.'!AO14</f>
        <v>0</v>
      </c>
      <c r="AA10" s="224">
        <f>'E4-Plan rash. 22-izdat- izvor.'!AO14</f>
        <v>0</v>
      </c>
      <c r="AB10" s="224">
        <f>'E4-Plan rash. 22-izdat- izvor.'!AP14</f>
        <v>0</v>
      </c>
      <c r="AC10" s="224">
        <f>'E4-Plan rash. 22-izdat- izvor.'!AQ14</f>
        <v>0</v>
      </c>
      <c r="AD10" s="224">
        <f>'E4-Plan rash. 22-izdat- izvor.'!AR14</f>
        <v>0</v>
      </c>
    </row>
    <row r="11" spans="1:30" s="197" customFormat="1" ht="13.2" x14ac:dyDescent="0.25">
      <c r="A11" s="223">
        <v>313</v>
      </c>
      <c r="B11" s="215" t="s">
        <v>216</v>
      </c>
      <c r="C11" s="224">
        <f>'E4-Plan rash. 22-izdat- izvor.'!R17</f>
        <v>6475656</v>
      </c>
      <c r="D11" s="224">
        <f>'E4-Plan rash. 22-izdat- izvor.'!S17</f>
        <v>300000</v>
      </c>
      <c r="E11" s="224">
        <f>'E4-Plan rash. 22-izdat- izvor.'!T17</f>
        <v>0</v>
      </c>
      <c r="F11" s="224">
        <f>'E4-Plan rash. 22-izdat- izvor.'!U17</f>
        <v>0</v>
      </c>
      <c r="G11" s="224">
        <f>'E4-Plan rash. 22-izdat- izvor.'!V17</f>
        <v>0</v>
      </c>
      <c r="H11" s="224">
        <f>'E4-Plan rash. 22-izdat- izvor.'!W17</f>
        <v>0</v>
      </c>
      <c r="I11" s="224">
        <f>'E4-Plan rash. 22-izdat- izvor.'!X17</f>
        <v>499000</v>
      </c>
      <c r="J11" s="224">
        <f>'E4-Plan rash. 22-izdat- izvor.'!Y17</f>
        <v>5288856</v>
      </c>
      <c r="K11" s="224">
        <f>'E4-Plan rash. 22-izdat- izvor.'!Z17</f>
        <v>387800</v>
      </c>
      <c r="L11" s="224">
        <f>'E4-Plan rash. 22-izdat- izvor.'!AA17</f>
        <v>0</v>
      </c>
      <c r="M11" s="224">
        <f>'E4-Plan rash. 22-izdat- izvor.'!AB17</f>
        <v>0</v>
      </c>
      <c r="N11" s="224">
        <f>'E4-Plan rash. 22-izdat- izvor.'!AC17</f>
        <v>0</v>
      </c>
      <c r="O11" s="224">
        <f>'E4-Plan rash. 22-izdat- izvor.'!AD17</f>
        <v>0</v>
      </c>
      <c r="P11" s="224">
        <f>'E4-Plan rash. 22-izdat- izvor.'!AE17</f>
        <v>0</v>
      </c>
      <c r="Q11" s="224">
        <f>'E4-Plan rash. 22-izdat- izvor.'!AF17</f>
        <v>6049030</v>
      </c>
      <c r="R11" s="224">
        <f>'E4-Plan rash. 22-izdat- izvor.'!AG17</f>
        <v>350000</v>
      </c>
      <c r="S11" s="224">
        <f>'E4-Plan rash. 22-izdat- izvor.'!AH17</f>
        <v>0</v>
      </c>
      <c r="T11" s="224">
        <f>'E4-Plan rash. 22-izdat- izvor.'!AI17</f>
        <v>0</v>
      </c>
      <c r="U11" s="224">
        <f>'E4-Plan rash. 22-izdat- izvor.'!AJ17</f>
        <v>0</v>
      </c>
      <c r="V11" s="224">
        <f>'E4-Plan rash. 22-izdat- izvor.'!AK17</f>
        <v>0</v>
      </c>
      <c r="W11" s="224">
        <f>'E4-Plan rash. 22-izdat- izvor.'!AL17</f>
        <v>399000</v>
      </c>
      <c r="X11" s="224">
        <f>'E4-Plan rash. 22-izdat- izvor.'!AM17</f>
        <v>5300030</v>
      </c>
      <c r="Y11" s="224">
        <f>'E4-Plan rash. 22-izdat- izvor.'!AN17</f>
        <v>0</v>
      </c>
      <c r="Z11" s="224">
        <f>'E4-Plan rash. 22-izdat- izvor.'!AO17</f>
        <v>0</v>
      </c>
      <c r="AA11" s="224">
        <f>'E4-Plan rash. 22-izdat- izvor.'!AO17</f>
        <v>0</v>
      </c>
      <c r="AB11" s="224">
        <f>'E4-Plan rash. 22-izdat- izvor.'!AP17</f>
        <v>0</v>
      </c>
      <c r="AC11" s="224">
        <f>'E4-Plan rash. 22-izdat- izvor.'!AQ17</f>
        <v>0</v>
      </c>
      <c r="AD11" s="224">
        <f>'E4-Plan rash. 22-izdat- izvor.'!AR17</f>
        <v>0</v>
      </c>
    </row>
    <row r="12" spans="1:30" s="197" customFormat="1" ht="13.2" x14ac:dyDescent="0.25">
      <c r="A12" s="223">
        <v>31</v>
      </c>
      <c r="B12" s="332" t="s">
        <v>207</v>
      </c>
      <c r="C12" s="224">
        <f>SUM(D12:P12)</f>
        <v>54350490</v>
      </c>
      <c r="D12" s="224">
        <f>SUM(D9:D11)</f>
        <v>2300000</v>
      </c>
      <c r="E12" s="224">
        <f>SUM(E9:E11)</f>
        <v>0</v>
      </c>
      <c r="F12" s="224">
        <f t="shared" ref="F12:P12" si="0">SUM(F9:F11)</f>
        <v>0</v>
      </c>
      <c r="G12" s="224">
        <f t="shared" si="0"/>
        <v>0</v>
      </c>
      <c r="H12" s="224">
        <f t="shared" si="0"/>
        <v>0</v>
      </c>
      <c r="I12" s="224">
        <f t="shared" si="0"/>
        <v>3378260</v>
      </c>
      <c r="J12" s="224">
        <f t="shared" si="0"/>
        <v>45512740</v>
      </c>
      <c r="K12" s="224">
        <f t="shared" si="0"/>
        <v>3159490</v>
      </c>
      <c r="L12" s="224">
        <f t="shared" ref="L12" si="1">SUM(L9:L11)</f>
        <v>0</v>
      </c>
      <c r="M12" s="224">
        <f t="shared" si="0"/>
        <v>0</v>
      </c>
      <c r="N12" s="224">
        <f t="shared" si="0"/>
        <v>0</v>
      </c>
      <c r="O12" s="224">
        <f t="shared" si="0"/>
        <v>0</v>
      </c>
      <c r="P12" s="224">
        <f t="shared" si="0"/>
        <v>0</v>
      </c>
      <c r="Q12" s="224">
        <f>SUM(R12:AD12)</f>
        <v>51718390</v>
      </c>
      <c r="R12" s="224">
        <f>SUM(R9:R11)</f>
        <v>2650000</v>
      </c>
      <c r="S12" s="224">
        <f>SUM(S9:S11)</f>
        <v>0</v>
      </c>
      <c r="T12" s="224">
        <f t="shared" ref="T12:AD12" si="2">SUM(T9:T11)</f>
        <v>0</v>
      </c>
      <c r="U12" s="224">
        <f t="shared" si="2"/>
        <v>0</v>
      </c>
      <c r="V12" s="224">
        <f t="shared" si="2"/>
        <v>0</v>
      </c>
      <c r="W12" s="224">
        <f t="shared" si="2"/>
        <v>3486660</v>
      </c>
      <c r="X12" s="224">
        <f t="shared" si="2"/>
        <v>45516240</v>
      </c>
      <c r="Y12" s="224">
        <f t="shared" si="2"/>
        <v>65490</v>
      </c>
      <c r="Z12" s="224">
        <f t="shared" ref="Z12" si="3">SUM(Z9:Z11)</f>
        <v>0</v>
      </c>
      <c r="AA12" s="224">
        <f t="shared" si="2"/>
        <v>0</v>
      </c>
      <c r="AB12" s="224">
        <f t="shared" si="2"/>
        <v>0</v>
      </c>
      <c r="AC12" s="224">
        <f t="shared" si="2"/>
        <v>0</v>
      </c>
      <c r="AD12" s="224">
        <f t="shared" si="2"/>
        <v>0</v>
      </c>
    </row>
    <row r="13" spans="1:30" ht="13.2" x14ac:dyDescent="0.25">
      <c r="A13" s="223">
        <v>321</v>
      </c>
      <c r="B13" s="215" t="s">
        <v>222</v>
      </c>
      <c r="C13" s="224">
        <f>'E4-Plan rash. 22-izdat- izvor.'!R22</f>
        <v>1179380</v>
      </c>
      <c r="D13" s="224">
        <f>'E4-Plan rash. 22-izdat- izvor.'!S22</f>
        <v>600000</v>
      </c>
      <c r="E13" s="224">
        <f>'E4-Plan rash. 22-izdat- izvor.'!T22</f>
        <v>0</v>
      </c>
      <c r="F13" s="224">
        <f>'E4-Plan rash. 22-izdat- izvor.'!U22</f>
        <v>0</v>
      </c>
      <c r="G13" s="224">
        <f>'E4-Plan rash. 22-izdat- izvor.'!V22</f>
        <v>0</v>
      </c>
      <c r="H13" s="224">
        <f>'E4-Plan rash. 22-izdat- izvor.'!W22</f>
        <v>0</v>
      </c>
      <c r="I13" s="224">
        <f>'E4-Plan rash. 22-izdat- izvor.'!X22</f>
        <v>86770</v>
      </c>
      <c r="J13" s="224">
        <f>'E4-Plan rash. 22-izdat- izvor.'!Y22</f>
        <v>492610</v>
      </c>
      <c r="K13" s="224">
        <f>'E4-Plan rash. 22-izdat- izvor.'!Z22</f>
        <v>0</v>
      </c>
      <c r="L13" s="224">
        <f>'E4-Plan rash. 22-izdat- izvor.'!AA22</f>
        <v>0</v>
      </c>
      <c r="M13" s="224">
        <f>'E4-Plan rash. 22-izdat- izvor.'!AB22</f>
        <v>0</v>
      </c>
      <c r="N13" s="224">
        <f>'E4-Plan rash. 22-izdat- izvor.'!AC22</f>
        <v>0</v>
      </c>
      <c r="O13" s="224">
        <f>'E4-Plan rash. 22-izdat- izvor.'!AD22</f>
        <v>0</v>
      </c>
      <c r="P13" s="224">
        <f>'E4-Plan rash. 22-izdat- izvor.'!AE22</f>
        <v>0</v>
      </c>
      <c r="Q13" s="224">
        <f>'E4-Plan rash. 22-izdat- izvor.'!AF22</f>
        <v>1282280</v>
      </c>
      <c r="R13" s="224">
        <f>'E4-Plan rash. 22-izdat- izvor.'!AG22</f>
        <v>650000</v>
      </c>
      <c r="S13" s="224">
        <f>'E4-Plan rash. 22-izdat- izvor.'!AH22</f>
        <v>0</v>
      </c>
      <c r="T13" s="224">
        <f>'E4-Plan rash. 22-izdat- izvor.'!AI22</f>
        <v>0</v>
      </c>
      <c r="U13" s="224">
        <f>'E4-Plan rash. 22-izdat- izvor.'!AJ22</f>
        <v>0</v>
      </c>
      <c r="V13" s="224">
        <f>'E4-Plan rash. 22-izdat- izvor.'!AK22</f>
        <v>0</v>
      </c>
      <c r="W13" s="224">
        <f>'E4-Plan rash. 22-izdat- izvor.'!AL22</f>
        <v>76770</v>
      </c>
      <c r="X13" s="224">
        <f>'E4-Plan rash. 22-izdat- izvor.'!AM22</f>
        <v>555510</v>
      </c>
      <c r="Y13" s="224">
        <f>'E4-Plan rash. 22-izdat- izvor.'!AN22</f>
        <v>0</v>
      </c>
      <c r="Z13" s="224">
        <f>'E4-Plan rash. 22-izdat- izvor.'!AO22</f>
        <v>0</v>
      </c>
      <c r="AA13" s="224">
        <f>'E4-Plan rash. 22-izdat- izvor.'!AO22</f>
        <v>0</v>
      </c>
      <c r="AB13" s="224">
        <f>'E4-Plan rash. 22-izdat- izvor.'!AP22</f>
        <v>0</v>
      </c>
      <c r="AC13" s="224">
        <f>'E4-Plan rash. 22-izdat- izvor.'!AQ22</f>
        <v>0</v>
      </c>
      <c r="AD13" s="224">
        <f>'E4-Plan rash. 22-izdat- izvor.'!AR22</f>
        <v>0</v>
      </c>
    </row>
    <row r="14" spans="1:30" ht="13.2" x14ac:dyDescent="0.25">
      <c r="A14" s="223">
        <v>322</v>
      </c>
      <c r="B14" s="215" t="s">
        <v>229</v>
      </c>
      <c r="C14" s="224">
        <f>'E4-Plan rash. 22-izdat- izvor.'!R29</f>
        <v>3513402</v>
      </c>
      <c r="D14" s="224">
        <f>'E4-Plan rash. 22-izdat- izvor.'!S29</f>
        <v>800000</v>
      </c>
      <c r="E14" s="224">
        <f>'E4-Plan rash. 22-izdat- izvor.'!T29</f>
        <v>0</v>
      </c>
      <c r="F14" s="224">
        <f>'E4-Plan rash. 22-izdat- izvor.'!U29</f>
        <v>0</v>
      </c>
      <c r="G14" s="224">
        <f>'E4-Plan rash. 22-izdat- izvor.'!V29</f>
        <v>0</v>
      </c>
      <c r="H14" s="224">
        <f>'E4-Plan rash. 22-izdat- izvor.'!W29</f>
        <v>0</v>
      </c>
      <c r="I14" s="224">
        <f>'E4-Plan rash. 22-izdat- izvor.'!X29</f>
        <v>456952</v>
      </c>
      <c r="J14" s="224">
        <f>'E4-Plan rash. 22-izdat- izvor.'!Y29</f>
        <v>2256450</v>
      </c>
      <c r="K14" s="224">
        <f>'E4-Plan rash. 22-izdat- izvor.'!Z29</f>
        <v>0</v>
      </c>
      <c r="L14" s="224">
        <f>'E4-Plan rash. 22-izdat- izvor.'!AA29</f>
        <v>0</v>
      </c>
      <c r="M14" s="224">
        <f>'E4-Plan rash. 22-izdat- izvor.'!AB29</f>
        <v>0</v>
      </c>
      <c r="N14" s="224">
        <f>'E4-Plan rash. 22-izdat- izvor.'!AC29</f>
        <v>0</v>
      </c>
      <c r="O14" s="224">
        <f>'E4-Plan rash. 22-izdat- izvor.'!AD29</f>
        <v>0</v>
      </c>
      <c r="P14" s="224">
        <f>'E4-Plan rash. 22-izdat- izvor.'!AE29</f>
        <v>0</v>
      </c>
      <c r="Q14" s="224">
        <f>'E4-Plan rash. 22-izdat- izvor.'!AF29</f>
        <v>3523402</v>
      </c>
      <c r="R14" s="224">
        <f>'E4-Plan rash. 22-izdat- izvor.'!AG29</f>
        <v>900000</v>
      </c>
      <c r="S14" s="224">
        <f>'E4-Plan rash. 22-izdat- izvor.'!AH29</f>
        <v>0</v>
      </c>
      <c r="T14" s="224">
        <f>'E4-Plan rash. 22-izdat- izvor.'!AI29</f>
        <v>0</v>
      </c>
      <c r="U14" s="224">
        <f>'E4-Plan rash. 22-izdat- izvor.'!AJ29</f>
        <v>0</v>
      </c>
      <c r="V14" s="224">
        <f>'E4-Plan rash. 22-izdat- izvor.'!AK29</f>
        <v>0</v>
      </c>
      <c r="W14" s="224">
        <f>'E4-Plan rash. 22-izdat- izvor.'!AL29</f>
        <v>456952</v>
      </c>
      <c r="X14" s="224">
        <f>'E4-Plan rash. 22-izdat- izvor.'!AM29</f>
        <v>2166450</v>
      </c>
      <c r="Y14" s="224">
        <f>'E4-Plan rash. 22-izdat- izvor.'!AN29</f>
        <v>0</v>
      </c>
      <c r="Z14" s="224">
        <f>'E4-Plan rash. 22-izdat- izvor.'!AO29</f>
        <v>0</v>
      </c>
      <c r="AA14" s="224">
        <f>'E4-Plan rash. 22-izdat- izvor.'!AO29</f>
        <v>0</v>
      </c>
      <c r="AB14" s="224">
        <f>'E4-Plan rash. 22-izdat- izvor.'!AP29</f>
        <v>0</v>
      </c>
      <c r="AC14" s="224">
        <f>'E4-Plan rash. 22-izdat- izvor.'!AQ29</f>
        <v>0</v>
      </c>
      <c r="AD14" s="224">
        <f>'E4-Plan rash. 22-izdat- izvor.'!AR29</f>
        <v>0</v>
      </c>
    </row>
    <row r="15" spans="1:30" s="197" customFormat="1" ht="13.2" x14ac:dyDescent="0.25">
      <c r="A15" s="223">
        <v>323</v>
      </c>
      <c r="B15" s="215" t="s">
        <v>237</v>
      </c>
      <c r="C15" s="224">
        <f>'E4-Plan rash. 22-izdat- izvor.'!R39</f>
        <v>2793270</v>
      </c>
      <c r="D15" s="224">
        <f>'E4-Plan rash. 22-izdat- izvor.'!S39</f>
        <v>100000</v>
      </c>
      <c r="E15" s="224">
        <f>'E4-Plan rash. 22-izdat- izvor.'!T39</f>
        <v>0</v>
      </c>
      <c r="F15" s="224">
        <f>'E4-Plan rash. 22-izdat- izvor.'!U39</f>
        <v>0</v>
      </c>
      <c r="G15" s="224">
        <f>'E4-Plan rash. 22-izdat- izvor.'!V39</f>
        <v>0</v>
      </c>
      <c r="H15" s="224">
        <f>'E4-Plan rash. 22-izdat- izvor.'!W39</f>
        <v>0</v>
      </c>
      <c r="I15" s="224">
        <f>'E4-Plan rash. 22-izdat- izvor.'!X39</f>
        <v>528063</v>
      </c>
      <c r="J15" s="224">
        <f>'E4-Plan rash. 22-izdat- izvor.'!Y39</f>
        <v>2045207</v>
      </c>
      <c r="K15" s="224">
        <f>'E4-Plan rash. 22-izdat- izvor.'!Z39</f>
        <v>120000</v>
      </c>
      <c r="L15" s="224">
        <f>'E4-Plan rash. 22-izdat- izvor.'!AA39</f>
        <v>0</v>
      </c>
      <c r="M15" s="224">
        <f>'E4-Plan rash. 22-izdat- izvor.'!AB39</f>
        <v>0</v>
      </c>
      <c r="N15" s="224">
        <f>'E4-Plan rash. 22-izdat- izvor.'!AC39</f>
        <v>0</v>
      </c>
      <c r="O15" s="224">
        <f>'E4-Plan rash. 22-izdat- izvor.'!AD39</f>
        <v>0</v>
      </c>
      <c r="P15" s="224">
        <f>'E4-Plan rash. 22-izdat- izvor.'!AE39</f>
        <v>0</v>
      </c>
      <c r="Q15" s="224">
        <f>'E4-Plan rash. 22-izdat- izvor.'!AF39</f>
        <v>2829870</v>
      </c>
      <c r="R15" s="224">
        <f>'E4-Plan rash. 22-izdat- izvor.'!AG39</f>
        <v>100000</v>
      </c>
      <c r="S15" s="224">
        <f>'E4-Plan rash. 22-izdat- izvor.'!AH39</f>
        <v>0</v>
      </c>
      <c r="T15" s="224">
        <f>'E4-Plan rash. 22-izdat- izvor.'!AI39</f>
        <v>0</v>
      </c>
      <c r="U15" s="224">
        <f>'E4-Plan rash. 22-izdat- izvor.'!AJ39</f>
        <v>0</v>
      </c>
      <c r="V15" s="224">
        <f>'E4-Plan rash. 22-izdat- izvor.'!AK39</f>
        <v>0</v>
      </c>
      <c r="W15" s="224">
        <f>'E4-Plan rash. 22-izdat- izvor.'!AL39</f>
        <v>541063</v>
      </c>
      <c r="X15" s="224">
        <f>'E4-Plan rash. 22-izdat- izvor.'!AM39</f>
        <v>2068807</v>
      </c>
      <c r="Y15" s="224">
        <f>'E4-Plan rash. 22-izdat- izvor.'!AN39</f>
        <v>120000</v>
      </c>
      <c r="Z15" s="224">
        <f>'E4-Plan rash. 22-izdat- izvor.'!AO39</f>
        <v>0</v>
      </c>
      <c r="AA15" s="224">
        <f>'E4-Plan rash. 22-izdat- izvor.'!AO39</f>
        <v>0</v>
      </c>
      <c r="AB15" s="224">
        <f>'E4-Plan rash. 22-izdat- izvor.'!AP39</f>
        <v>0</v>
      </c>
      <c r="AC15" s="224">
        <f>'E4-Plan rash. 22-izdat- izvor.'!AQ39</f>
        <v>0</v>
      </c>
      <c r="AD15" s="224">
        <f>'E4-Plan rash. 22-izdat- izvor.'!AR39</f>
        <v>0</v>
      </c>
    </row>
    <row r="16" spans="1:30" s="197" customFormat="1" ht="26.4" x14ac:dyDescent="0.25">
      <c r="A16" s="223">
        <v>324</v>
      </c>
      <c r="B16" s="215" t="s">
        <v>248</v>
      </c>
      <c r="C16" s="224">
        <f>'E4-Plan rash. 22-izdat- izvor.'!R41</f>
        <v>0</v>
      </c>
      <c r="D16" s="224">
        <f>'E4-Plan rash. 22-izdat- izvor.'!S41</f>
        <v>0</v>
      </c>
      <c r="E16" s="224">
        <f>'E4-Plan rash. 22-izdat- izvor.'!T41</f>
        <v>0</v>
      </c>
      <c r="F16" s="224">
        <f>'E4-Plan rash. 22-izdat- izvor.'!U41</f>
        <v>0</v>
      </c>
      <c r="G16" s="224">
        <f>'E4-Plan rash. 22-izdat- izvor.'!V41</f>
        <v>0</v>
      </c>
      <c r="H16" s="224">
        <f>'E4-Plan rash. 22-izdat- izvor.'!W41</f>
        <v>0</v>
      </c>
      <c r="I16" s="224">
        <f>'E4-Plan rash. 22-izdat- izvor.'!X41</f>
        <v>0</v>
      </c>
      <c r="J16" s="224">
        <f>'E4-Plan rash. 22-izdat- izvor.'!Y41</f>
        <v>0</v>
      </c>
      <c r="K16" s="224">
        <f>'E4-Plan rash. 22-izdat- izvor.'!Z41</f>
        <v>0</v>
      </c>
      <c r="L16" s="224">
        <f>'E4-Plan rash. 22-izdat- izvor.'!AA41</f>
        <v>0</v>
      </c>
      <c r="M16" s="224">
        <f>'E4-Plan rash. 22-izdat- izvor.'!AB41</f>
        <v>0</v>
      </c>
      <c r="N16" s="224">
        <f>'E4-Plan rash. 22-izdat- izvor.'!AC41</f>
        <v>0</v>
      </c>
      <c r="O16" s="224">
        <f>'E4-Plan rash. 22-izdat- izvor.'!AD41</f>
        <v>0</v>
      </c>
      <c r="P16" s="224">
        <f>'E4-Plan rash. 22-izdat- izvor.'!AE41</f>
        <v>0</v>
      </c>
      <c r="Q16" s="224">
        <f>'E4-Plan rash. 22-izdat- izvor.'!AF41</f>
        <v>0</v>
      </c>
      <c r="R16" s="224">
        <f>'E4-Plan rash. 22-izdat- izvor.'!AG41</f>
        <v>0</v>
      </c>
      <c r="S16" s="224">
        <f>'E4-Plan rash. 22-izdat- izvor.'!AH41</f>
        <v>0</v>
      </c>
      <c r="T16" s="224">
        <f>'E4-Plan rash. 22-izdat- izvor.'!AI41</f>
        <v>0</v>
      </c>
      <c r="U16" s="224">
        <f>'E4-Plan rash. 22-izdat- izvor.'!AJ41</f>
        <v>0</v>
      </c>
      <c r="V16" s="224">
        <f>'E4-Plan rash. 22-izdat- izvor.'!AK41</f>
        <v>0</v>
      </c>
      <c r="W16" s="224">
        <f>'E4-Plan rash. 22-izdat- izvor.'!AL41</f>
        <v>0</v>
      </c>
      <c r="X16" s="224">
        <f>'E4-Plan rash. 22-izdat- izvor.'!AM41</f>
        <v>0</v>
      </c>
      <c r="Y16" s="224">
        <f>'E4-Plan rash. 22-izdat- izvor.'!AN41</f>
        <v>0</v>
      </c>
      <c r="Z16" s="224">
        <f>'E4-Plan rash. 22-izdat- izvor.'!AO41</f>
        <v>0</v>
      </c>
      <c r="AA16" s="224">
        <f>'E4-Plan rash. 22-izdat- izvor.'!AO41</f>
        <v>0</v>
      </c>
      <c r="AB16" s="224">
        <f>'E4-Plan rash. 22-izdat- izvor.'!AP41</f>
        <v>0</v>
      </c>
      <c r="AC16" s="224">
        <f>'E4-Plan rash. 22-izdat- izvor.'!AQ41</f>
        <v>0</v>
      </c>
      <c r="AD16" s="224">
        <f>'E4-Plan rash. 22-izdat- izvor.'!AR41</f>
        <v>0</v>
      </c>
    </row>
    <row r="17" spans="1:30" s="197" customFormat="1" ht="26.4" x14ac:dyDescent="0.25">
      <c r="A17" s="223">
        <v>329</v>
      </c>
      <c r="B17" s="215" t="s">
        <v>53</v>
      </c>
      <c r="C17" s="224">
        <f>'E4-Plan rash. 22-izdat- izvor.'!R49</f>
        <v>874200</v>
      </c>
      <c r="D17" s="224">
        <f>'E4-Plan rash. 22-izdat- izvor.'!S49</f>
        <v>100000</v>
      </c>
      <c r="E17" s="224">
        <f>'E4-Plan rash. 22-izdat- izvor.'!T49</f>
        <v>0</v>
      </c>
      <c r="F17" s="224">
        <f>'E4-Plan rash. 22-izdat- izvor.'!U49</f>
        <v>0</v>
      </c>
      <c r="G17" s="224">
        <f>'E4-Plan rash. 22-izdat- izvor.'!V49</f>
        <v>0</v>
      </c>
      <c r="H17" s="224">
        <f>'E4-Plan rash. 22-izdat- izvor.'!W49</f>
        <v>0</v>
      </c>
      <c r="I17" s="224">
        <f>'E4-Plan rash. 22-izdat- izvor.'!X49</f>
        <v>230200</v>
      </c>
      <c r="J17" s="224">
        <f>'E4-Plan rash. 22-izdat- izvor.'!Y49</f>
        <v>94000</v>
      </c>
      <c r="K17" s="224">
        <f>'E4-Plan rash. 22-izdat- izvor.'!Z49</f>
        <v>450000</v>
      </c>
      <c r="L17" s="224">
        <f>'E4-Plan rash. 22-izdat- izvor.'!AA49</f>
        <v>0</v>
      </c>
      <c r="M17" s="224">
        <f>'E4-Plan rash. 22-izdat- izvor.'!AB49</f>
        <v>0</v>
      </c>
      <c r="N17" s="224">
        <f>'E4-Plan rash. 22-izdat- izvor.'!AC49</f>
        <v>0</v>
      </c>
      <c r="O17" s="224">
        <f>'E4-Plan rash. 22-izdat- izvor.'!AD49</f>
        <v>0</v>
      </c>
      <c r="P17" s="224">
        <f>'E4-Plan rash. 22-izdat- izvor.'!AE49</f>
        <v>0</v>
      </c>
      <c r="Q17" s="224">
        <f>'E4-Plan rash. 22-izdat- izvor.'!AF49</f>
        <v>424200</v>
      </c>
      <c r="R17" s="224">
        <f>'E4-Plan rash. 22-izdat- izvor.'!AG49</f>
        <v>100000</v>
      </c>
      <c r="S17" s="224">
        <f>'E4-Plan rash. 22-izdat- izvor.'!AH49</f>
        <v>0</v>
      </c>
      <c r="T17" s="224">
        <f>'E4-Plan rash. 22-izdat- izvor.'!AI49</f>
        <v>0</v>
      </c>
      <c r="U17" s="224">
        <f>'E4-Plan rash. 22-izdat- izvor.'!AJ49</f>
        <v>0</v>
      </c>
      <c r="V17" s="224">
        <f>'E4-Plan rash. 22-izdat- izvor.'!AK49</f>
        <v>0</v>
      </c>
      <c r="W17" s="224">
        <f>'E4-Plan rash. 22-izdat- izvor.'!AL49</f>
        <v>230200</v>
      </c>
      <c r="X17" s="224">
        <f>'E4-Plan rash. 22-izdat- izvor.'!AM49</f>
        <v>94000</v>
      </c>
      <c r="Y17" s="224">
        <f>'E4-Plan rash. 22-izdat- izvor.'!AN49</f>
        <v>0</v>
      </c>
      <c r="Z17" s="224">
        <f>'E4-Plan rash. 22-izdat- izvor.'!AO49</f>
        <v>0</v>
      </c>
      <c r="AA17" s="224">
        <f>'E4-Plan rash. 22-izdat- izvor.'!AO49</f>
        <v>0</v>
      </c>
      <c r="AB17" s="224">
        <f>'E4-Plan rash. 22-izdat- izvor.'!AP49</f>
        <v>0</v>
      </c>
      <c r="AC17" s="224">
        <f>'E4-Plan rash. 22-izdat- izvor.'!AQ49</f>
        <v>0</v>
      </c>
      <c r="AD17" s="224">
        <f>'E4-Plan rash. 22-izdat- izvor.'!AR49</f>
        <v>0</v>
      </c>
    </row>
    <row r="18" spans="1:30" s="197" customFormat="1" ht="13.2" x14ac:dyDescent="0.25">
      <c r="A18" s="223">
        <v>32</v>
      </c>
      <c r="B18" s="332" t="s">
        <v>426</v>
      </c>
      <c r="C18" s="224">
        <f>SUM(D18:P18)</f>
        <v>8360252</v>
      </c>
      <c r="D18" s="224">
        <f>SUM(D13:D17)</f>
        <v>1600000</v>
      </c>
      <c r="E18" s="224">
        <f>SUM(E13:E17)</f>
        <v>0</v>
      </c>
      <c r="F18" s="224">
        <f t="shared" ref="F18:P18" si="4">SUM(F13:F17)</f>
        <v>0</v>
      </c>
      <c r="G18" s="224">
        <f t="shared" si="4"/>
        <v>0</v>
      </c>
      <c r="H18" s="224">
        <f t="shared" si="4"/>
        <v>0</v>
      </c>
      <c r="I18" s="224">
        <f t="shared" si="4"/>
        <v>1301985</v>
      </c>
      <c r="J18" s="224">
        <f t="shared" si="4"/>
        <v>4888267</v>
      </c>
      <c r="K18" s="224">
        <f t="shared" si="4"/>
        <v>570000</v>
      </c>
      <c r="L18" s="224">
        <f t="shared" ref="L18" si="5">SUM(L13:L17)</f>
        <v>0</v>
      </c>
      <c r="M18" s="224">
        <f t="shared" si="4"/>
        <v>0</v>
      </c>
      <c r="N18" s="224">
        <f t="shared" si="4"/>
        <v>0</v>
      </c>
      <c r="O18" s="224">
        <f t="shared" si="4"/>
        <v>0</v>
      </c>
      <c r="P18" s="224">
        <f t="shared" si="4"/>
        <v>0</v>
      </c>
      <c r="Q18" s="224">
        <f>SUM(Q13:Q17)</f>
        <v>8059752</v>
      </c>
      <c r="R18" s="224">
        <f>SUM(R13:R17)</f>
        <v>1750000</v>
      </c>
      <c r="S18" s="224">
        <f>SUM(S13:S17)</f>
        <v>0</v>
      </c>
      <c r="T18" s="224">
        <f t="shared" ref="T18" si="6">SUM(T13:T17)</f>
        <v>0</v>
      </c>
      <c r="U18" s="224">
        <f t="shared" ref="U18" si="7">SUM(U13:U17)</f>
        <v>0</v>
      </c>
      <c r="V18" s="224">
        <f t="shared" ref="V18" si="8">SUM(V13:V17)</f>
        <v>0</v>
      </c>
      <c r="W18" s="224">
        <f t="shared" ref="W18" si="9">SUM(W13:W17)</f>
        <v>1304985</v>
      </c>
      <c r="X18" s="224">
        <f t="shared" ref="X18" si="10">SUM(X13:X17)</f>
        <v>4884767</v>
      </c>
      <c r="Y18" s="224">
        <f t="shared" ref="Y18:Z18" si="11">SUM(Y13:Y17)</f>
        <v>120000</v>
      </c>
      <c r="Z18" s="224">
        <f t="shared" si="11"/>
        <v>0</v>
      </c>
      <c r="AA18" s="224">
        <f t="shared" ref="AA18" si="12">SUM(AA13:AA17)</f>
        <v>0</v>
      </c>
      <c r="AB18" s="224">
        <f t="shared" ref="AB18" si="13">SUM(AB13:AB17)</f>
        <v>0</v>
      </c>
      <c r="AC18" s="224">
        <f t="shared" ref="AC18" si="14">SUM(AC13:AC17)</f>
        <v>0</v>
      </c>
      <c r="AD18" s="224">
        <f t="shared" ref="AD18" si="15">SUM(AD13:AD17)</f>
        <v>0</v>
      </c>
    </row>
    <row r="19" spans="1:30" s="197" customFormat="1" ht="13.2" x14ac:dyDescent="0.25">
      <c r="A19" s="223">
        <v>343</v>
      </c>
      <c r="B19" s="215" t="s">
        <v>269</v>
      </c>
      <c r="C19" s="224">
        <f>'E4-Plan rash. 22-izdat- izvor.'!R53</f>
        <v>281000</v>
      </c>
      <c r="D19" s="224">
        <f>'E4-Plan rash. 22-izdat- izvor.'!S53</f>
        <v>0</v>
      </c>
      <c r="E19" s="224">
        <f>'E4-Plan rash. 22-izdat- izvor.'!T53</f>
        <v>0</v>
      </c>
      <c r="F19" s="224">
        <f>'E4-Plan rash. 22-izdat- izvor.'!U53</f>
        <v>0</v>
      </c>
      <c r="G19" s="224">
        <f>'E4-Plan rash. 22-izdat- izvor.'!V53</f>
        <v>0</v>
      </c>
      <c r="H19" s="224">
        <f>'E4-Plan rash. 22-izdat- izvor.'!W53</f>
        <v>0</v>
      </c>
      <c r="I19" s="224">
        <f>'E4-Plan rash. 22-izdat- izvor.'!X53</f>
        <v>21000</v>
      </c>
      <c r="J19" s="224">
        <f>'E4-Plan rash. 22-izdat- izvor.'!Y53</f>
        <v>0</v>
      </c>
      <c r="K19" s="224">
        <f>'E4-Plan rash. 22-izdat- izvor.'!Z53</f>
        <v>260000</v>
      </c>
      <c r="L19" s="224">
        <f>'E4-Plan rash. 22-izdat- izvor.'!AA53</f>
        <v>0</v>
      </c>
      <c r="M19" s="224">
        <f>'E4-Plan rash. 22-izdat- izvor.'!AB53</f>
        <v>0</v>
      </c>
      <c r="N19" s="224">
        <f>'E4-Plan rash. 22-izdat- izvor.'!AC53</f>
        <v>0</v>
      </c>
      <c r="O19" s="224">
        <f>'E4-Plan rash. 22-izdat- izvor.'!AD53</f>
        <v>0</v>
      </c>
      <c r="P19" s="224">
        <f>'E4-Plan rash. 22-izdat- izvor.'!AE53</f>
        <v>0</v>
      </c>
      <c r="Q19" s="224">
        <f>'E4-Plan rash. 22-izdat- izvor.'!AF53</f>
        <v>21000</v>
      </c>
      <c r="R19" s="224">
        <f>'E4-Plan rash. 22-izdat- izvor.'!AG53</f>
        <v>0</v>
      </c>
      <c r="S19" s="224">
        <f>'E4-Plan rash. 22-izdat- izvor.'!AH53</f>
        <v>0</v>
      </c>
      <c r="T19" s="224">
        <f>'E4-Plan rash. 22-izdat- izvor.'!AI53</f>
        <v>0</v>
      </c>
      <c r="U19" s="224">
        <f>'E4-Plan rash. 22-izdat- izvor.'!AJ53</f>
        <v>0</v>
      </c>
      <c r="V19" s="224">
        <f>'E4-Plan rash. 22-izdat- izvor.'!AK53</f>
        <v>0</v>
      </c>
      <c r="W19" s="224">
        <f>'E4-Plan rash. 22-izdat- izvor.'!AL53</f>
        <v>21000</v>
      </c>
      <c r="X19" s="224">
        <f>'E4-Plan rash. 22-izdat- izvor.'!AM53</f>
        <v>0</v>
      </c>
      <c r="Y19" s="224">
        <f>'E4-Plan rash. 22-izdat- izvor.'!AN53</f>
        <v>0</v>
      </c>
      <c r="Z19" s="224">
        <f>'E4-Plan rash. 22-izdat- izvor.'!AO53</f>
        <v>0</v>
      </c>
      <c r="AA19" s="224">
        <f>'E4-Plan rash. 22-izdat- izvor.'!AO53</f>
        <v>0</v>
      </c>
      <c r="AB19" s="224">
        <f>'E4-Plan rash. 22-izdat- izvor.'!AP53</f>
        <v>0</v>
      </c>
      <c r="AC19" s="224">
        <f>'E4-Plan rash. 22-izdat- izvor.'!AQ53</f>
        <v>0</v>
      </c>
      <c r="AD19" s="224">
        <f>'E4-Plan rash. 22-izdat- izvor.'!AR53</f>
        <v>0</v>
      </c>
    </row>
    <row r="20" spans="1:30" s="197" customFormat="1" ht="13.2" x14ac:dyDescent="0.25">
      <c r="A20" s="223">
        <v>34</v>
      </c>
      <c r="B20" s="332" t="s">
        <v>263</v>
      </c>
      <c r="C20" s="224">
        <f>SUM(D20:P20)</f>
        <v>281000</v>
      </c>
      <c r="D20" s="224">
        <f>SUM(D19)</f>
        <v>0</v>
      </c>
      <c r="E20" s="224">
        <f>SUM(E19)</f>
        <v>0</v>
      </c>
      <c r="F20" s="224">
        <f t="shared" ref="F20:P20" si="16">SUM(F19)</f>
        <v>0</v>
      </c>
      <c r="G20" s="224">
        <f t="shared" si="16"/>
        <v>0</v>
      </c>
      <c r="H20" s="224">
        <f t="shared" si="16"/>
        <v>0</v>
      </c>
      <c r="I20" s="224">
        <f t="shared" si="16"/>
        <v>21000</v>
      </c>
      <c r="J20" s="224">
        <f t="shared" si="16"/>
        <v>0</v>
      </c>
      <c r="K20" s="224">
        <f t="shared" si="16"/>
        <v>260000</v>
      </c>
      <c r="L20" s="224">
        <f t="shared" ref="L20" si="17">SUM(L19)</f>
        <v>0</v>
      </c>
      <c r="M20" s="224">
        <f t="shared" si="16"/>
        <v>0</v>
      </c>
      <c r="N20" s="224">
        <f t="shared" si="16"/>
        <v>0</v>
      </c>
      <c r="O20" s="224">
        <f t="shared" si="16"/>
        <v>0</v>
      </c>
      <c r="P20" s="224">
        <f t="shared" si="16"/>
        <v>0</v>
      </c>
      <c r="Q20" s="224">
        <f>SUM(Q19)</f>
        <v>21000</v>
      </c>
      <c r="R20" s="224">
        <f>SUM(R19)</f>
        <v>0</v>
      </c>
      <c r="S20" s="224">
        <f>SUM(S19)</f>
        <v>0</v>
      </c>
      <c r="T20" s="224">
        <f t="shared" ref="T20:AD20" si="18">SUM(T19)</f>
        <v>0</v>
      </c>
      <c r="U20" s="224">
        <f t="shared" si="18"/>
        <v>0</v>
      </c>
      <c r="V20" s="224">
        <f t="shared" si="18"/>
        <v>0</v>
      </c>
      <c r="W20" s="224">
        <f t="shared" si="18"/>
        <v>21000</v>
      </c>
      <c r="X20" s="224">
        <f t="shared" si="18"/>
        <v>0</v>
      </c>
      <c r="Y20" s="224">
        <f t="shared" si="18"/>
        <v>0</v>
      </c>
      <c r="Z20" s="224">
        <f t="shared" ref="Z20" si="19">SUM(Z19)</f>
        <v>0</v>
      </c>
      <c r="AA20" s="224">
        <f t="shared" si="18"/>
        <v>0</v>
      </c>
      <c r="AB20" s="224">
        <f t="shared" si="18"/>
        <v>0</v>
      </c>
      <c r="AC20" s="224">
        <f t="shared" si="18"/>
        <v>0</v>
      </c>
      <c r="AD20" s="224">
        <f t="shared" si="18"/>
        <v>0</v>
      </c>
    </row>
    <row r="21" spans="1:30" s="197" customFormat="1" ht="13.2" x14ac:dyDescent="0.25">
      <c r="A21" s="225">
        <v>383</v>
      </c>
      <c r="B21" s="226" t="s">
        <v>390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8"/>
      <c r="R21" s="228"/>
      <c r="S21" s="228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</row>
    <row r="22" spans="1:30" s="197" customFormat="1" ht="13.2" x14ac:dyDescent="0.25">
      <c r="A22" s="225">
        <v>38</v>
      </c>
      <c r="B22" s="347" t="s">
        <v>427</v>
      </c>
      <c r="C22" s="224">
        <f>SUM(D22:P22)</f>
        <v>0</v>
      </c>
      <c r="D22" s="224">
        <f>SUM(D21)</f>
        <v>0</v>
      </c>
      <c r="E22" s="224">
        <f>SUM(E21)</f>
        <v>0</v>
      </c>
      <c r="F22" s="224">
        <f t="shared" ref="F22:P22" si="20">SUM(F21)</f>
        <v>0</v>
      </c>
      <c r="G22" s="224">
        <f t="shared" si="20"/>
        <v>0</v>
      </c>
      <c r="H22" s="224">
        <f t="shared" si="20"/>
        <v>0</v>
      </c>
      <c r="I22" s="224">
        <f t="shared" si="20"/>
        <v>0</v>
      </c>
      <c r="J22" s="224">
        <f t="shared" si="20"/>
        <v>0</v>
      </c>
      <c r="K22" s="224">
        <f t="shared" si="20"/>
        <v>0</v>
      </c>
      <c r="L22" s="224">
        <f t="shared" ref="L22" si="21">SUM(L21)</f>
        <v>0</v>
      </c>
      <c r="M22" s="224">
        <f t="shared" si="20"/>
        <v>0</v>
      </c>
      <c r="N22" s="224">
        <f t="shared" si="20"/>
        <v>0</v>
      </c>
      <c r="O22" s="224">
        <f t="shared" si="20"/>
        <v>0</v>
      </c>
      <c r="P22" s="224">
        <f t="shared" si="20"/>
        <v>0</v>
      </c>
      <c r="Q22" s="228">
        <f>SUM(Q21)</f>
        <v>0</v>
      </c>
      <c r="R22" s="228">
        <f>SUM(R21)</f>
        <v>0</v>
      </c>
      <c r="S22" s="228">
        <f>SUM(S21)</f>
        <v>0</v>
      </c>
      <c r="T22" s="228">
        <f t="shared" ref="T22:AD22" si="22">SUM(T21)</f>
        <v>0</v>
      </c>
      <c r="U22" s="228">
        <f t="shared" si="22"/>
        <v>0</v>
      </c>
      <c r="V22" s="228">
        <f t="shared" si="22"/>
        <v>0</v>
      </c>
      <c r="W22" s="228">
        <f t="shared" si="22"/>
        <v>0</v>
      </c>
      <c r="X22" s="228">
        <f t="shared" si="22"/>
        <v>0</v>
      </c>
      <c r="Y22" s="228">
        <f t="shared" si="22"/>
        <v>0</v>
      </c>
      <c r="Z22" s="228">
        <f t="shared" ref="Z22" si="23">SUM(Z21)</f>
        <v>0</v>
      </c>
      <c r="AA22" s="228">
        <f t="shared" si="22"/>
        <v>0</v>
      </c>
      <c r="AB22" s="228">
        <f t="shared" si="22"/>
        <v>0</v>
      </c>
      <c r="AC22" s="228">
        <f t="shared" si="22"/>
        <v>0</v>
      </c>
      <c r="AD22" s="228">
        <f t="shared" si="22"/>
        <v>0</v>
      </c>
    </row>
    <row r="23" spans="1:30" s="197" customFormat="1" ht="26.4" x14ac:dyDescent="0.25">
      <c r="A23" s="225">
        <v>422</v>
      </c>
      <c r="B23" s="226" t="s">
        <v>391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8"/>
      <c r="R23" s="228"/>
      <c r="S23" s="228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</row>
    <row r="24" spans="1:30" s="197" customFormat="1" ht="26.4" x14ac:dyDescent="0.25">
      <c r="A24" s="220" t="s">
        <v>21</v>
      </c>
      <c r="B24" s="221" t="s">
        <v>57</v>
      </c>
      <c r="C24" s="349">
        <f>'E4-Plan rash. 22-izdat- izvor.'!R91</f>
        <v>795480</v>
      </c>
      <c r="D24" s="349">
        <f>'E4-Plan rash. 22-izdat- izvor.'!S91</f>
        <v>500000</v>
      </c>
      <c r="E24" s="349"/>
      <c r="F24" s="349">
        <f>'E4-Plan rash. 22-izdat- izvor.'!U91</f>
        <v>0</v>
      </c>
      <c r="G24" s="349">
        <f>'E4-Plan rash. 22-izdat- izvor.'!V91</f>
        <v>0</v>
      </c>
      <c r="H24" s="349">
        <f>'E4-Plan rash. 22-izdat- izvor.'!W91</f>
        <v>0</v>
      </c>
      <c r="I24" s="349">
        <f>'E4-Plan rash. 22-izdat- izvor.'!X91</f>
        <v>295480</v>
      </c>
      <c r="J24" s="349">
        <f>'E4-Plan rash. 22-izdat- izvor.'!Y91</f>
        <v>0</v>
      </c>
      <c r="K24" s="349">
        <f>'E4-Plan rash. 22-izdat- izvor.'!Z91</f>
        <v>0</v>
      </c>
      <c r="L24" s="349">
        <f>'E4-Plan rash. 22-izdat- izvor.'!AA91</f>
        <v>0</v>
      </c>
      <c r="M24" s="349">
        <f>'E4-Plan rash. 22-izdat- izvor.'!AB91</f>
        <v>0</v>
      </c>
      <c r="N24" s="349">
        <f>'E4-Plan rash. 22-izdat- izvor.'!AC91</f>
        <v>0</v>
      </c>
      <c r="O24" s="349">
        <f>'E4-Plan rash. 22-izdat- izvor.'!AD91</f>
        <v>0</v>
      </c>
      <c r="P24" s="349">
        <f>'E4-Plan rash. 22-izdat- izvor.'!AE91</f>
        <v>0</v>
      </c>
      <c r="Q24" s="349">
        <f>'E4-Plan rash. 22-izdat- izvor.'!AF91</f>
        <v>771280</v>
      </c>
      <c r="R24" s="349">
        <f>'E4-Plan rash. 22-izdat- izvor.'!AG91</f>
        <v>500000</v>
      </c>
      <c r="S24" s="349">
        <f>'E4-Plan rash. 22-izdat- izvor.'!AH91</f>
        <v>0</v>
      </c>
      <c r="T24" s="349">
        <f>'E4-Plan rash. 22-izdat- izvor.'!AI91</f>
        <v>0</v>
      </c>
      <c r="U24" s="349">
        <f>'E4-Plan rash. 22-izdat- izvor.'!AJ91</f>
        <v>0</v>
      </c>
      <c r="V24" s="349">
        <f>'E4-Plan rash. 22-izdat- izvor.'!AK91</f>
        <v>0</v>
      </c>
      <c r="W24" s="349">
        <f>'E4-Plan rash. 22-izdat- izvor.'!AL91</f>
        <v>271280</v>
      </c>
      <c r="X24" s="349">
        <f>'E4-Plan rash. 22-izdat- izvor.'!AM91</f>
        <v>0</v>
      </c>
      <c r="Y24" s="349">
        <f>'E4-Plan rash. 22-izdat- izvor.'!AN91</f>
        <v>0</v>
      </c>
      <c r="Z24" s="349">
        <f>'E4-Plan rash. 22-izdat- izvor.'!AO91</f>
        <v>0</v>
      </c>
      <c r="AA24" s="349">
        <f>'E4-Plan rash. 22-izdat- izvor.'!AO91</f>
        <v>0</v>
      </c>
      <c r="AB24" s="349">
        <f>'E4-Plan rash. 22-izdat- izvor.'!AP91</f>
        <v>0</v>
      </c>
      <c r="AC24" s="349">
        <f>'E4-Plan rash. 22-izdat- izvor.'!AQ91</f>
        <v>0</v>
      </c>
      <c r="AD24" s="349">
        <f>'E4-Plan rash. 22-izdat- izvor.'!AR91</f>
        <v>0</v>
      </c>
    </row>
    <row r="25" spans="1:30" s="197" customFormat="1" ht="13.2" x14ac:dyDescent="0.25">
      <c r="A25" s="223">
        <v>311</v>
      </c>
      <c r="B25" s="215" t="s">
        <v>209</v>
      </c>
      <c r="C25" s="224">
        <f>'E4-Plan rash. 22-izdat- izvor.'!R93</f>
        <v>585000</v>
      </c>
      <c r="D25" s="224">
        <f>'E4-Plan rash. 22-izdat- izvor.'!S93</f>
        <v>420000</v>
      </c>
      <c r="E25" s="224"/>
      <c r="F25" s="224">
        <f>'E4-Plan rash. 22-izdat- izvor.'!U93</f>
        <v>0</v>
      </c>
      <c r="G25" s="224">
        <f>'E4-Plan rash. 22-izdat- izvor.'!V93</f>
        <v>0</v>
      </c>
      <c r="H25" s="224">
        <f>'E4-Plan rash. 22-izdat- izvor.'!W93</f>
        <v>0</v>
      </c>
      <c r="I25" s="224">
        <f>'E4-Plan rash. 22-izdat- izvor.'!X93</f>
        <v>165000</v>
      </c>
      <c r="J25" s="224">
        <f>'E4-Plan rash. 22-izdat- izvor.'!Y93</f>
        <v>0</v>
      </c>
      <c r="K25" s="224">
        <f>'E4-Plan rash. 22-izdat- izvor.'!Z93</f>
        <v>0</v>
      </c>
      <c r="L25" s="224">
        <f>'E4-Plan rash. 22-izdat- izvor.'!AA93</f>
        <v>0</v>
      </c>
      <c r="M25" s="224">
        <f>'E4-Plan rash. 22-izdat- izvor.'!AB93</f>
        <v>0</v>
      </c>
      <c r="N25" s="224">
        <f>'E4-Plan rash. 22-izdat- izvor.'!AC93</f>
        <v>0</v>
      </c>
      <c r="O25" s="224">
        <f>'E4-Plan rash. 22-izdat- izvor.'!AD93</f>
        <v>0</v>
      </c>
      <c r="P25" s="224">
        <f>'E4-Plan rash. 22-izdat- izvor.'!AE93</f>
        <v>0</v>
      </c>
      <c r="Q25" s="224">
        <f>'E4-Plan rash. 22-izdat- izvor.'!AF93</f>
        <v>591000</v>
      </c>
      <c r="R25" s="224">
        <f>'E4-Plan rash. 22-izdat- izvor.'!AG93</f>
        <v>430000</v>
      </c>
      <c r="S25" s="224">
        <f>'E4-Plan rash. 22-izdat- izvor.'!AH93</f>
        <v>0</v>
      </c>
      <c r="T25" s="224">
        <f>'E4-Plan rash. 22-izdat- izvor.'!AI85</f>
        <v>0</v>
      </c>
      <c r="U25" s="224">
        <f>'E4-Plan rash. 22-izdat- izvor.'!AJ85</f>
        <v>0</v>
      </c>
      <c r="V25" s="224">
        <f>'E4-Plan rash. 22-izdat- izvor.'!AK85</f>
        <v>0</v>
      </c>
      <c r="W25" s="224">
        <f>'E4-Plan rash. 22-izdat- izvor.'!AL93</f>
        <v>161000</v>
      </c>
      <c r="X25" s="224">
        <f>'E4-Plan rash. 22-izdat- izvor.'!AM85</f>
        <v>0</v>
      </c>
      <c r="Y25" s="224">
        <f>'E4-Plan rash. 22-izdat- izvor.'!AN85</f>
        <v>0</v>
      </c>
      <c r="Z25" s="224">
        <f>'E4-Plan rash. 22-izdat- izvor.'!AO85</f>
        <v>0</v>
      </c>
      <c r="AA25" s="224">
        <f>'E4-Plan rash. 22-izdat- izvor.'!AO85</f>
        <v>0</v>
      </c>
      <c r="AB25" s="224">
        <f>'E4-Plan rash. 22-izdat- izvor.'!AP85</f>
        <v>0</v>
      </c>
      <c r="AC25" s="224">
        <f>'E4-Plan rash. 22-izdat- izvor.'!AQ85</f>
        <v>0</v>
      </c>
      <c r="AD25" s="224">
        <f>'E4-Plan rash. 22-izdat- izvor.'!AR85</f>
        <v>0</v>
      </c>
    </row>
    <row r="26" spans="1:30" s="197" customFormat="1" ht="13.2" x14ac:dyDescent="0.25">
      <c r="A26" s="223">
        <v>312</v>
      </c>
      <c r="B26" s="215" t="s">
        <v>24</v>
      </c>
      <c r="C26" s="224">
        <f>'E4-Plan rash. 22-izdat- izvor.'!R95</f>
        <v>10800</v>
      </c>
      <c r="D26" s="224">
        <f>'E4-Plan rash. 22-izdat- izvor.'!S95</f>
        <v>7500</v>
      </c>
      <c r="E26" s="224"/>
      <c r="F26" s="224">
        <f>'E4-Plan rash. 22-izdat- izvor.'!U95</f>
        <v>0</v>
      </c>
      <c r="G26" s="224">
        <f>'E4-Plan rash. 22-izdat- izvor.'!V95</f>
        <v>0</v>
      </c>
      <c r="H26" s="224">
        <f>'E4-Plan rash. 22-izdat- izvor.'!W95</f>
        <v>0</v>
      </c>
      <c r="I26" s="224">
        <f>'E4-Plan rash. 22-izdat- izvor.'!X95</f>
        <v>3300</v>
      </c>
      <c r="J26" s="224">
        <f>'E4-Plan rash. 22-izdat- izvor.'!Y95</f>
        <v>0</v>
      </c>
      <c r="K26" s="224">
        <f>'E4-Plan rash. 22-izdat- izvor.'!Z95</f>
        <v>0</v>
      </c>
      <c r="L26" s="224">
        <f>'E4-Plan rash. 22-izdat- izvor.'!AA95</f>
        <v>0</v>
      </c>
      <c r="M26" s="224">
        <f>'E4-Plan rash. 22-izdat- izvor.'!AB95</f>
        <v>0</v>
      </c>
      <c r="N26" s="224">
        <f>'E4-Plan rash. 22-izdat- izvor.'!AC95</f>
        <v>0</v>
      </c>
      <c r="O26" s="224">
        <f>'E4-Plan rash. 22-izdat- izvor.'!AD95</f>
        <v>0</v>
      </c>
      <c r="P26" s="224">
        <f>'E4-Plan rash. 22-izdat- izvor.'!AE95</f>
        <v>0</v>
      </c>
      <c r="Q26" s="224">
        <f>'E4-Plan rash. 22-izdat- izvor.'!AF95</f>
        <v>9600</v>
      </c>
      <c r="R26" s="224">
        <f>'E4-Plan rash. 22-izdat- izvor.'!AG95</f>
        <v>7500</v>
      </c>
      <c r="S26" s="224">
        <f>'E4-Plan rash. 22-izdat- izvor.'!AH95</f>
        <v>0</v>
      </c>
      <c r="T26" s="224">
        <f>'E4-Plan rash. 22-izdat- izvor.'!AI87</f>
        <v>0</v>
      </c>
      <c r="U26" s="224">
        <f>'E4-Plan rash. 22-izdat- izvor.'!AJ87</f>
        <v>0</v>
      </c>
      <c r="V26" s="224">
        <f>'E4-Plan rash. 22-izdat- izvor.'!AK87</f>
        <v>0</v>
      </c>
      <c r="W26" s="224">
        <f>'E4-Plan rash. 22-izdat- izvor.'!AL95</f>
        <v>2100</v>
      </c>
      <c r="X26" s="224">
        <f>'E4-Plan rash. 22-izdat- izvor.'!AM87</f>
        <v>0</v>
      </c>
      <c r="Y26" s="224">
        <f>'E4-Plan rash. 22-izdat- izvor.'!AN87</f>
        <v>0</v>
      </c>
      <c r="Z26" s="224">
        <f>'E4-Plan rash. 22-izdat- izvor.'!AO87</f>
        <v>0</v>
      </c>
      <c r="AA26" s="224">
        <f>'E4-Plan rash. 22-izdat- izvor.'!AO87</f>
        <v>0</v>
      </c>
      <c r="AB26" s="224">
        <f>'E4-Plan rash. 22-izdat- izvor.'!AP87</f>
        <v>0</v>
      </c>
      <c r="AC26" s="224">
        <f>'E4-Plan rash. 22-izdat- izvor.'!AQ87</f>
        <v>0</v>
      </c>
      <c r="AD26" s="224">
        <f>'E4-Plan rash. 22-izdat- izvor.'!AR87</f>
        <v>0</v>
      </c>
    </row>
    <row r="27" spans="1:30" s="197" customFormat="1" ht="13.2" x14ac:dyDescent="0.25">
      <c r="A27" s="223">
        <v>313</v>
      </c>
      <c r="B27" s="215" t="s">
        <v>216</v>
      </c>
      <c r="C27" s="224">
        <f>'E4-Plan rash. 22-izdat- izvor.'!R99</f>
        <v>96700</v>
      </c>
      <c r="D27" s="224">
        <f>'E4-Plan rash. 22-izdat- izvor.'!S99</f>
        <v>60000</v>
      </c>
      <c r="E27" s="224"/>
      <c r="F27" s="224">
        <f>'E4-Plan rash. 22-izdat- izvor.'!U99</f>
        <v>0</v>
      </c>
      <c r="G27" s="224">
        <f>'E4-Plan rash. 22-izdat- izvor.'!V99</f>
        <v>0</v>
      </c>
      <c r="H27" s="224">
        <f>'E4-Plan rash. 22-izdat- izvor.'!W99</f>
        <v>0</v>
      </c>
      <c r="I27" s="224">
        <f>'E4-Plan rash. 22-izdat- izvor.'!X99</f>
        <v>36700</v>
      </c>
      <c r="J27" s="224">
        <f>'E4-Plan rash. 22-izdat- izvor.'!Y99</f>
        <v>0</v>
      </c>
      <c r="K27" s="224">
        <f>'E4-Plan rash. 22-izdat- izvor.'!Z99</f>
        <v>0</v>
      </c>
      <c r="L27" s="224">
        <f>'E4-Plan rash. 22-izdat- izvor.'!AA99</f>
        <v>0</v>
      </c>
      <c r="M27" s="224">
        <f>'E4-Plan rash. 22-izdat- izvor.'!AB99</f>
        <v>0</v>
      </c>
      <c r="N27" s="224">
        <f>'E4-Plan rash. 22-izdat- izvor.'!AC99</f>
        <v>0</v>
      </c>
      <c r="O27" s="224">
        <f>'E4-Plan rash. 22-izdat- izvor.'!AD99</f>
        <v>0</v>
      </c>
      <c r="P27" s="224">
        <f>'E4-Plan rash. 22-izdat- izvor.'!AE99</f>
        <v>0</v>
      </c>
      <c r="Q27" s="224">
        <f>'E4-Plan rash. 22-izdat- izvor.'!AF99</f>
        <v>97700</v>
      </c>
      <c r="R27" s="224">
        <f>'E4-Plan rash. 22-izdat- izvor.'!AG99</f>
        <v>60000</v>
      </c>
      <c r="S27" s="224">
        <f>'E4-Plan rash. 22-izdat- izvor.'!AH99</f>
        <v>0</v>
      </c>
      <c r="T27" s="224">
        <f>'E4-Plan rash. 22-izdat- izvor.'!AI91</f>
        <v>0</v>
      </c>
      <c r="U27" s="224">
        <f>'E4-Plan rash. 22-izdat- izvor.'!AJ91</f>
        <v>0</v>
      </c>
      <c r="V27" s="224">
        <f>'E4-Plan rash. 22-izdat- izvor.'!AK91</f>
        <v>0</v>
      </c>
      <c r="W27" s="224">
        <f>'E4-Plan rash. 22-izdat- izvor.'!AL99</f>
        <v>37700</v>
      </c>
      <c r="X27" s="224">
        <f>'E4-Plan rash. 22-izdat- izvor.'!AM91</f>
        <v>0</v>
      </c>
      <c r="Y27" s="224">
        <f>'E4-Plan rash. 22-izdat- izvor.'!AN91</f>
        <v>0</v>
      </c>
      <c r="Z27" s="224">
        <f>'E4-Plan rash. 22-izdat- izvor.'!AO91</f>
        <v>0</v>
      </c>
      <c r="AA27" s="224">
        <f>'E4-Plan rash. 22-izdat- izvor.'!AO91</f>
        <v>0</v>
      </c>
      <c r="AB27" s="224">
        <f>'E4-Plan rash. 22-izdat- izvor.'!AP91</f>
        <v>0</v>
      </c>
      <c r="AC27" s="224">
        <f>'E4-Plan rash. 22-izdat- izvor.'!AQ91</f>
        <v>0</v>
      </c>
      <c r="AD27" s="224">
        <f>'E4-Plan rash. 22-izdat- izvor.'!AR91</f>
        <v>0</v>
      </c>
    </row>
    <row r="28" spans="1:30" s="197" customFormat="1" ht="13.2" x14ac:dyDescent="0.25">
      <c r="A28" s="223">
        <v>31</v>
      </c>
      <c r="B28" s="346" t="s">
        <v>207</v>
      </c>
      <c r="C28" s="224">
        <f>SUM(D28:P28)</f>
        <v>692500</v>
      </c>
      <c r="D28" s="224">
        <f>SUM(D25:D27)</f>
        <v>487500</v>
      </c>
      <c r="E28" s="224"/>
      <c r="F28" s="224">
        <f t="shared" ref="F28:P28" si="24">SUM(F25:F27)</f>
        <v>0</v>
      </c>
      <c r="G28" s="224">
        <f t="shared" si="24"/>
        <v>0</v>
      </c>
      <c r="H28" s="224">
        <f t="shared" si="24"/>
        <v>0</v>
      </c>
      <c r="I28" s="224">
        <f t="shared" si="24"/>
        <v>205000</v>
      </c>
      <c r="J28" s="224">
        <f t="shared" si="24"/>
        <v>0</v>
      </c>
      <c r="K28" s="224">
        <f t="shared" si="24"/>
        <v>0</v>
      </c>
      <c r="L28" s="224">
        <f t="shared" ref="L28" si="25">SUM(L25:L27)</f>
        <v>0</v>
      </c>
      <c r="M28" s="224">
        <f t="shared" si="24"/>
        <v>0</v>
      </c>
      <c r="N28" s="224">
        <f t="shared" si="24"/>
        <v>0</v>
      </c>
      <c r="O28" s="224">
        <f t="shared" si="24"/>
        <v>0</v>
      </c>
      <c r="P28" s="224">
        <f t="shared" si="24"/>
        <v>0</v>
      </c>
      <c r="Q28" s="224">
        <f>SUM(R28:AD28)</f>
        <v>698300</v>
      </c>
      <c r="R28" s="224">
        <f>SUM(R25:R27)</f>
        <v>497500</v>
      </c>
      <c r="S28" s="224">
        <f>SUM(S25:S27)</f>
        <v>0</v>
      </c>
      <c r="T28" s="224">
        <f t="shared" ref="T28" si="26">SUM(T25:T27)</f>
        <v>0</v>
      </c>
      <c r="U28" s="224">
        <f t="shared" ref="U28" si="27">SUM(U25:U27)</f>
        <v>0</v>
      </c>
      <c r="V28" s="224">
        <f t="shared" ref="V28" si="28">SUM(V25:V27)</f>
        <v>0</v>
      </c>
      <c r="W28" s="224">
        <f t="shared" ref="W28" si="29">SUM(W25:W27)</f>
        <v>200800</v>
      </c>
      <c r="X28" s="224">
        <f t="shared" ref="X28" si="30">SUM(X25:X27)</f>
        <v>0</v>
      </c>
      <c r="Y28" s="224">
        <f t="shared" ref="Y28:Z28" si="31">SUM(Y25:Y27)</f>
        <v>0</v>
      </c>
      <c r="Z28" s="224">
        <f t="shared" si="31"/>
        <v>0</v>
      </c>
      <c r="AA28" s="224">
        <f t="shared" ref="AA28" si="32">SUM(AA25:AA27)</f>
        <v>0</v>
      </c>
      <c r="AB28" s="224">
        <f t="shared" ref="AB28" si="33">SUM(AB25:AB27)</f>
        <v>0</v>
      </c>
      <c r="AC28" s="224">
        <f t="shared" ref="AC28" si="34">SUM(AC25:AC27)</f>
        <v>0</v>
      </c>
      <c r="AD28" s="224">
        <f t="shared" ref="AD28" si="35">SUM(AD25:AD27)</f>
        <v>0</v>
      </c>
    </row>
    <row r="29" spans="1:30" s="197" customFormat="1" ht="13.2" x14ac:dyDescent="0.25">
      <c r="A29" s="223">
        <v>321</v>
      </c>
      <c r="B29" s="215" t="s">
        <v>222</v>
      </c>
      <c r="C29" s="224">
        <f>'E4-Plan rash. 22-izdat- izvor.'!R104</f>
        <v>81980</v>
      </c>
      <c r="D29" s="224">
        <f>'E4-Plan rash. 22-izdat- izvor.'!S104</f>
        <v>12500</v>
      </c>
      <c r="E29" s="224"/>
      <c r="F29" s="224">
        <f>'E4-Plan rash. 22-izdat- izvor.'!U104</f>
        <v>0</v>
      </c>
      <c r="G29" s="224">
        <f>'E4-Plan rash. 22-izdat- izvor.'!V104</f>
        <v>0</v>
      </c>
      <c r="H29" s="224">
        <f>'E4-Plan rash. 22-izdat- izvor.'!W104</f>
        <v>0</v>
      </c>
      <c r="I29" s="224">
        <f>'E4-Plan rash. 22-izdat- izvor.'!X104</f>
        <v>69480</v>
      </c>
      <c r="J29" s="224">
        <f>'E4-Plan rash. 22-izdat- izvor.'!Y104</f>
        <v>0</v>
      </c>
      <c r="K29" s="224">
        <f>'E4-Plan rash. 22-izdat- izvor.'!Z104</f>
        <v>0</v>
      </c>
      <c r="L29" s="224">
        <f>'E4-Plan rash. 22-izdat- izvor.'!AA104</f>
        <v>0</v>
      </c>
      <c r="M29" s="224">
        <f>'E4-Plan rash. 22-izdat- izvor.'!AB104</f>
        <v>0</v>
      </c>
      <c r="N29" s="224">
        <f>'E4-Plan rash. 22-izdat- izvor.'!AC104</f>
        <v>0</v>
      </c>
      <c r="O29" s="224">
        <f>'E4-Plan rash. 22-izdat- izvor.'!AD104</f>
        <v>0</v>
      </c>
      <c r="P29" s="224">
        <f>'E4-Plan rash. 22-izdat- izvor.'!AE104</f>
        <v>0</v>
      </c>
      <c r="Q29" s="224">
        <f>'E4-Plan rash. 22-izdat- izvor.'!AF104</f>
        <v>51980</v>
      </c>
      <c r="R29" s="224">
        <f>'E4-Plan rash. 22-izdat- izvor.'!AG104</f>
        <v>2500</v>
      </c>
      <c r="S29" s="224">
        <f>'E4-Plan rash. 22-izdat- izvor.'!AH104</f>
        <v>0</v>
      </c>
      <c r="T29" s="224">
        <f>'E4-Plan rash. 22-izdat- izvor.'!AI95</f>
        <v>0</v>
      </c>
      <c r="U29" s="224">
        <f>'E4-Plan rash. 22-izdat- izvor.'!AJ95</f>
        <v>0</v>
      </c>
      <c r="V29" s="224">
        <f>'E4-Plan rash. 22-izdat- izvor.'!AK95</f>
        <v>0</v>
      </c>
      <c r="W29" s="224">
        <f>'E4-Plan rash. 22-izdat- izvor.'!AL104</f>
        <v>49480</v>
      </c>
      <c r="X29" s="224">
        <f>'E4-Plan rash. 22-izdat- izvor.'!AM95</f>
        <v>0</v>
      </c>
      <c r="Y29" s="224">
        <f>'E4-Plan rash. 22-izdat- izvor.'!AN95</f>
        <v>0</v>
      </c>
      <c r="Z29" s="224">
        <f>'E4-Plan rash. 22-izdat- izvor.'!AO95</f>
        <v>0</v>
      </c>
      <c r="AA29" s="224">
        <f>'E4-Plan rash. 22-izdat- izvor.'!AO95</f>
        <v>0</v>
      </c>
      <c r="AB29" s="224">
        <f>'E4-Plan rash. 22-izdat- izvor.'!AP95</f>
        <v>0</v>
      </c>
      <c r="AC29" s="224">
        <f>'E4-Plan rash. 22-izdat- izvor.'!AQ95</f>
        <v>0</v>
      </c>
      <c r="AD29" s="224">
        <f>'E4-Plan rash. 22-izdat- izvor.'!AR95</f>
        <v>0</v>
      </c>
    </row>
    <row r="30" spans="1:30" s="197" customFormat="1" ht="13.2" x14ac:dyDescent="0.25">
      <c r="A30" s="223">
        <v>323</v>
      </c>
      <c r="B30" s="215" t="s">
        <v>34</v>
      </c>
      <c r="C30" s="224">
        <f>'E4-Plan rash. 22-izdat- izvor.'!R108</f>
        <v>21000</v>
      </c>
      <c r="D30" s="224">
        <f>'E4-Plan rash. 22-izdat- izvor.'!S108</f>
        <v>0</v>
      </c>
      <c r="E30" s="224"/>
      <c r="F30" s="224">
        <f>'E4-Plan rash. 22-izdat- izvor.'!U108</f>
        <v>0</v>
      </c>
      <c r="G30" s="224">
        <f>'E4-Plan rash. 22-izdat- izvor.'!V108</f>
        <v>0</v>
      </c>
      <c r="H30" s="224">
        <f>'E4-Plan rash. 22-izdat- izvor.'!W108</f>
        <v>0</v>
      </c>
      <c r="I30" s="224">
        <f>'E4-Plan rash. 22-izdat- izvor.'!X108</f>
        <v>21000</v>
      </c>
      <c r="J30" s="224">
        <f>'E4-Plan rash. 22-izdat- izvor.'!Y108</f>
        <v>0</v>
      </c>
      <c r="K30" s="224">
        <f>'E4-Plan rash. 22-izdat- izvor.'!Z108</f>
        <v>0</v>
      </c>
      <c r="L30" s="224">
        <f>'E4-Plan rash. 22-izdat- izvor.'!AA108</f>
        <v>0</v>
      </c>
      <c r="M30" s="224">
        <f>'E4-Plan rash. 22-izdat- izvor.'!AB108</f>
        <v>0</v>
      </c>
      <c r="N30" s="224">
        <f>'E4-Plan rash. 22-izdat- izvor.'!AC108</f>
        <v>0</v>
      </c>
      <c r="O30" s="224">
        <f>'E4-Plan rash. 22-izdat- izvor.'!AD108</f>
        <v>0</v>
      </c>
      <c r="P30" s="224">
        <f>'E4-Plan rash. 22-izdat- izvor.'!AE108</f>
        <v>0</v>
      </c>
      <c r="Q30" s="224">
        <f>'E4-Plan rash. 22-izdat- izvor.'!AF108</f>
        <v>21000</v>
      </c>
      <c r="R30" s="224">
        <f>'E4-Plan rash. 22-izdat- izvor.'!AG108</f>
        <v>0</v>
      </c>
      <c r="S30" s="224">
        <f>'E4-Plan rash. 22-izdat- izvor.'!AH108</f>
        <v>0</v>
      </c>
      <c r="T30" s="224">
        <f>'E4-Plan rash. 22-izdat- izvor.'!AI96</f>
        <v>0</v>
      </c>
      <c r="U30" s="224">
        <f>'E4-Plan rash. 22-izdat- izvor.'!AJ96</f>
        <v>0</v>
      </c>
      <c r="V30" s="224">
        <f>'E4-Plan rash. 22-izdat- izvor.'!AK96</f>
        <v>0</v>
      </c>
      <c r="W30" s="224">
        <f>'E4-Plan rash. 22-izdat- izvor.'!AL108</f>
        <v>21000</v>
      </c>
      <c r="X30" s="224">
        <f>'E4-Plan rash. 22-izdat- izvor.'!AM96</f>
        <v>0</v>
      </c>
      <c r="Y30" s="224">
        <f>'E4-Plan rash. 22-izdat- izvor.'!AN96</f>
        <v>0</v>
      </c>
      <c r="Z30" s="224">
        <f>'E4-Plan rash. 22-izdat- izvor.'!AO96</f>
        <v>0</v>
      </c>
      <c r="AA30" s="224">
        <f>'E4-Plan rash. 22-izdat- izvor.'!AO96</f>
        <v>0</v>
      </c>
      <c r="AB30" s="224">
        <f>'E4-Plan rash. 22-izdat- izvor.'!AP96</f>
        <v>0</v>
      </c>
      <c r="AC30" s="224">
        <f>'E4-Plan rash. 22-izdat- izvor.'!AQ96</f>
        <v>0</v>
      </c>
      <c r="AD30" s="224">
        <f>'E4-Plan rash. 22-izdat- izvor.'!AR96</f>
        <v>0</v>
      </c>
    </row>
    <row r="31" spans="1:30" s="197" customFormat="1" ht="13.2" x14ac:dyDescent="0.25">
      <c r="A31" s="223">
        <v>32</v>
      </c>
      <c r="B31" s="332" t="s">
        <v>425</v>
      </c>
      <c r="C31" s="224">
        <f>SUM(D31:P31)</f>
        <v>102980</v>
      </c>
      <c r="D31" s="224">
        <f>SUM(D29:D30)</f>
        <v>12500</v>
      </c>
      <c r="E31" s="224"/>
      <c r="F31" s="224">
        <f t="shared" ref="F31:Q31" si="36">SUM(F29:F30)</f>
        <v>0</v>
      </c>
      <c r="G31" s="224">
        <f t="shared" si="36"/>
        <v>0</v>
      </c>
      <c r="H31" s="224">
        <f t="shared" si="36"/>
        <v>0</v>
      </c>
      <c r="I31" s="224">
        <f t="shared" si="36"/>
        <v>90480</v>
      </c>
      <c r="J31" s="224">
        <f t="shared" si="36"/>
        <v>0</v>
      </c>
      <c r="K31" s="224">
        <f t="shared" si="36"/>
        <v>0</v>
      </c>
      <c r="L31" s="224">
        <f t="shared" ref="L31" si="37">SUM(L29:L30)</f>
        <v>0</v>
      </c>
      <c r="M31" s="224">
        <f t="shared" si="36"/>
        <v>0</v>
      </c>
      <c r="N31" s="224">
        <f t="shared" si="36"/>
        <v>0</v>
      </c>
      <c r="O31" s="224">
        <f t="shared" si="36"/>
        <v>0</v>
      </c>
      <c r="P31" s="224">
        <f t="shared" si="36"/>
        <v>0</v>
      </c>
      <c r="Q31" s="224">
        <f t="shared" si="36"/>
        <v>72980</v>
      </c>
      <c r="R31" s="224">
        <f>SUM(R29:R30)</f>
        <v>2500</v>
      </c>
      <c r="S31" s="224">
        <f>SUM(S29:S30)</f>
        <v>0</v>
      </c>
      <c r="T31" s="224">
        <f t="shared" ref="T31" si="38">SUM(T29:T30)</f>
        <v>0</v>
      </c>
      <c r="U31" s="224">
        <f t="shared" ref="U31" si="39">SUM(U29:U30)</f>
        <v>0</v>
      </c>
      <c r="V31" s="224">
        <f t="shared" ref="V31" si="40">SUM(V29:V30)</f>
        <v>0</v>
      </c>
      <c r="W31" s="224">
        <f t="shared" ref="W31" si="41">SUM(W29:W30)</f>
        <v>70480</v>
      </c>
      <c r="X31" s="224">
        <f t="shared" ref="X31" si="42">SUM(X29:X30)</f>
        <v>0</v>
      </c>
      <c r="Y31" s="224">
        <f t="shared" ref="Y31:Z31" si="43">SUM(Y29:Y30)</f>
        <v>0</v>
      </c>
      <c r="Z31" s="224">
        <f t="shared" si="43"/>
        <v>0</v>
      </c>
      <c r="AA31" s="224">
        <f t="shared" ref="AA31" si="44">SUM(AA29:AA30)</f>
        <v>0</v>
      </c>
      <c r="AB31" s="224">
        <f t="shared" ref="AB31" si="45">SUM(AB29:AB30)</f>
        <v>0</v>
      </c>
      <c r="AC31" s="224">
        <f t="shared" ref="AC31" si="46">SUM(AC29:AC30)</f>
        <v>0</v>
      </c>
      <c r="AD31" s="224">
        <f t="shared" ref="AD31" si="47">SUM(AD29:AD30)</f>
        <v>0</v>
      </c>
    </row>
    <row r="32" spans="1:30" s="203" customFormat="1" ht="13.2" x14ac:dyDescent="0.25">
      <c r="A32" s="220" t="s">
        <v>21</v>
      </c>
      <c r="B32" s="336" t="s">
        <v>424</v>
      </c>
      <c r="C32" s="349">
        <f>'E4-Plan rash. 22-izdat- izvor.'!R126</f>
        <v>1071381</v>
      </c>
      <c r="D32" s="349">
        <f>'E4-Plan rash. 22-izdat- izvor.'!S126</f>
        <v>0</v>
      </c>
      <c r="E32" s="349"/>
      <c r="F32" s="349">
        <f>'E4-Plan rash. 22-izdat- izvor.'!U126</f>
        <v>0</v>
      </c>
      <c r="G32" s="349">
        <f>'E4-Plan rash. 22-izdat- izvor.'!V126</f>
        <v>0</v>
      </c>
      <c r="H32" s="349">
        <f>'E4-Plan rash. 22-izdat- izvor.'!W126</f>
        <v>0</v>
      </c>
      <c r="I32" s="349">
        <f>'E4-Plan rash. 22-izdat- izvor.'!X126</f>
        <v>52200</v>
      </c>
      <c r="J32" s="349">
        <f>'E4-Plan rash. 22-izdat- izvor.'!Y126</f>
        <v>0</v>
      </c>
      <c r="K32" s="349">
        <f>'E4-Plan rash. 22-izdat- izvor.'!Z126</f>
        <v>0</v>
      </c>
      <c r="L32" s="349">
        <f>'E4-Plan rash. 22-izdat- izvor.'!AA126</f>
        <v>1019181</v>
      </c>
      <c r="M32" s="349">
        <f>'E4-Plan rash. 22-izdat- izvor.'!AB126</f>
        <v>0</v>
      </c>
      <c r="N32" s="349">
        <f>'E4-Plan rash. 22-izdat- izvor.'!AC126</f>
        <v>0</v>
      </c>
      <c r="O32" s="349">
        <f>'E4-Plan rash. 22-izdat- izvor.'!AD126</f>
        <v>0</v>
      </c>
      <c r="P32" s="349">
        <f>'E4-Plan rash. 22-izdat- izvor.'!AE126</f>
        <v>0</v>
      </c>
      <c r="Q32" s="349">
        <f>'E4-Plan rash. 22-izdat- izvor.'!AF126</f>
        <v>0</v>
      </c>
      <c r="R32" s="349">
        <f>'E4-Plan rash. 22-izdat- izvor.'!AG126</f>
        <v>0</v>
      </c>
      <c r="S32" s="349">
        <f>'E4-Plan rash. 22-izdat- izvor.'!AH126</f>
        <v>0</v>
      </c>
      <c r="T32" s="349">
        <f>'E4-Plan rash. 22-izdat- izvor.'!AI126</f>
        <v>0</v>
      </c>
      <c r="U32" s="349">
        <f>'E4-Plan rash. 22-izdat- izvor.'!AJ126</f>
        <v>0</v>
      </c>
      <c r="V32" s="349">
        <f>'E4-Plan rash. 22-izdat- izvor.'!AK126</f>
        <v>0</v>
      </c>
      <c r="W32" s="349">
        <f>'E4-Plan rash. 22-izdat- izvor.'!AL126</f>
        <v>0</v>
      </c>
      <c r="X32" s="349">
        <f>'E4-Plan rash. 22-izdat- izvor.'!AM126</f>
        <v>0</v>
      </c>
      <c r="Y32" s="349">
        <f>'E4-Plan rash. 22-izdat- izvor.'!AN126</f>
        <v>0</v>
      </c>
      <c r="Z32" s="349">
        <f>'E4-Plan rash. 22-izdat- izvor.'!AO126</f>
        <v>0</v>
      </c>
      <c r="AA32" s="349">
        <f>'E4-Plan rash. 22-izdat- izvor.'!AO126</f>
        <v>0</v>
      </c>
      <c r="AB32" s="349">
        <f>'E4-Plan rash. 22-izdat- izvor.'!AP126</f>
        <v>0</v>
      </c>
      <c r="AC32" s="349">
        <f>'E4-Plan rash. 22-izdat- izvor.'!AQ126</f>
        <v>0</v>
      </c>
      <c r="AD32" s="349">
        <f>'E4-Plan rash. 22-izdat- izvor.'!AR126</f>
        <v>0</v>
      </c>
    </row>
    <row r="33" spans="1:30" ht="13.2" x14ac:dyDescent="0.25">
      <c r="A33" s="223">
        <v>311</v>
      </c>
      <c r="B33" s="215" t="s">
        <v>209</v>
      </c>
      <c r="C33" s="224">
        <f>'E4-Plan rash. 22-izdat- izvor.'!R128</f>
        <v>792266</v>
      </c>
      <c r="D33" s="224">
        <f>'E4-Plan rash. 22-izdat- izvor.'!S128</f>
        <v>0</v>
      </c>
      <c r="E33" s="224"/>
      <c r="F33" s="224">
        <f>'E4-Plan rash. 22-izdat- izvor.'!U93</f>
        <v>0</v>
      </c>
      <c r="G33" s="224">
        <f>'E4-Plan rash. 22-izdat- izvor.'!V93</f>
        <v>0</v>
      </c>
      <c r="H33" s="224">
        <f>'E4-Plan rash. 22-izdat- izvor.'!W93</f>
        <v>0</v>
      </c>
      <c r="I33" s="224">
        <f>'E4-Plan rash. 22-izdat- izvor.'!X128</f>
        <v>20000</v>
      </c>
      <c r="J33" s="224">
        <f>'E4-Plan rash. 22-izdat- izvor.'!Y93</f>
        <v>0</v>
      </c>
      <c r="K33" s="224">
        <f>'E4-Plan rash. 22-izdat- izvor.'!Z128</f>
        <v>0</v>
      </c>
      <c r="L33" s="224">
        <f>'E4-Plan rash. 22-izdat- izvor.'!AA128</f>
        <v>772266</v>
      </c>
      <c r="M33" s="224">
        <f>'E4-Plan rash. 22-izdat- izvor.'!AB93</f>
        <v>0</v>
      </c>
      <c r="N33" s="224">
        <f>'E4-Plan rash. 22-izdat- izvor.'!AC93</f>
        <v>0</v>
      </c>
      <c r="O33" s="224">
        <f>'E4-Plan rash. 22-izdat- izvor.'!AD93</f>
        <v>0</v>
      </c>
      <c r="P33" s="224">
        <f>'E4-Plan rash. 22-izdat- izvor.'!AE93</f>
        <v>0</v>
      </c>
      <c r="Q33" s="224">
        <f>'E4-Plan rash. 22-izdat- izvor.'!AF128</f>
        <v>0</v>
      </c>
      <c r="R33" s="224">
        <f>'E4-Plan rash. 22-izdat- izvor.'!AG128</f>
        <v>0</v>
      </c>
      <c r="S33" s="224">
        <f>'E4-Plan rash. 22-izdat- izvor.'!AH128</f>
        <v>0</v>
      </c>
      <c r="T33" s="224">
        <f>'E4-Plan rash. 22-izdat- izvor.'!AI93</f>
        <v>0</v>
      </c>
      <c r="U33" s="224">
        <f>'E4-Plan rash. 22-izdat- izvor.'!AJ93</f>
        <v>0</v>
      </c>
      <c r="V33" s="224">
        <f>'E4-Plan rash. 22-izdat- izvor.'!AK93</f>
        <v>0</v>
      </c>
      <c r="W33" s="224">
        <f>'E4-Plan rash. 22-izdat- izvor.'!AL128</f>
        <v>0</v>
      </c>
      <c r="X33" s="224">
        <f>'E4-Plan rash. 22-izdat- izvor.'!AM93</f>
        <v>0</v>
      </c>
      <c r="Y33" s="224">
        <f>'E4-Plan rash. 22-izdat- izvor.'!AN128</f>
        <v>0</v>
      </c>
      <c r="Z33" s="224">
        <f>'E4-Plan rash. 22-izdat- izvor.'!AO128</f>
        <v>0</v>
      </c>
      <c r="AA33" s="224">
        <f>'E4-Plan rash. 22-izdat- izvor.'!AO93</f>
        <v>0</v>
      </c>
      <c r="AB33" s="224">
        <f>'E4-Plan rash. 22-izdat- izvor.'!AP93</f>
        <v>0</v>
      </c>
      <c r="AC33" s="224">
        <f>'E4-Plan rash. 22-izdat- izvor.'!AQ93</f>
        <v>0</v>
      </c>
      <c r="AD33" s="224">
        <f>'E4-Plan rash. 22-izdat- izvor.'!AR93</f>
        <v>0</v>
      </c>
    </row>
    <row r="34" spans="1:30" ht="13.2" x14ac:dyDescent="0.25">
      <c r="A34" s="223">
        <v>312</v>
      </c>
      <c r="B34" s="215" t="s">
        <v>24</v>
      </c>
      <c r="C34" s="224">
        <f>'E4-Plan rash. 22-izdat- izvor.'!R130</f>
        <v>15000</v>
      </c>
      <c r="D34" s="224">
        <f>'E4-Plan rash. 22-izdat- izvor.'!S130</f>
        <v>0</v>
      </c>
      <c r="E34" s="224"/>
      <c r="F34" s="224">
        <f>'E4-Plan rash. 22-izdat- izvor.'!U95</f>
        <v>0</v>
      </c>
      <c r="G34" s="224">
        <f>'E4-Plan rash. 22-izdat- izvor.'!V95</f>
        <v>0</v>
      </c>
      <c r="H34" s="224">
        <f>'E4-Plan rash. 22-izdat- izvor.'!W95</f>
        <v>0</v>
      </c>
      <c r="I34" s="224">
        <f>'E4-Plan rash. 22-izdat- izvor.'!X130</f>
        <v>3000</v>
      </c>
      <c r="J34" s="224">
        <f>'E4-Plan rash. 22-izdat- izvor.'!Y95</f>
        <v>0</v>
      </c>
      <c r="K34" s="224">
        <f>'E4-Plan rash. 22-izdat- izvor.'!Z130</f>
        <v>0</v>
      </c>
      <c r="L34" s="224">
        <f>'E4-Plan rash. 22-izdat- izvor.'!AA130</f>
        <v>12000</v>
      </c>
      <c r="M34" s="224">
        <f>'E4-Plan rash. 22-izdat- izvor.'!AB95</f>
        <v>0</v>
      </c>
      <c r="N34" s="224">
        <f>'E4-Plan rash. 22-izdat- izvor.'!AC95</f>
        <v>0</v>
      </c>
      <c r="O34" s="224">
        <f>'E4-Plan rash. 22-izdat- izvor.'!AD95</f>
        <v>0</v>
      </c>
      <c r="P34" s="224">
        <f>'E4-Plan rash. 22-izdat- izvor.'!AE95</f>
        <v>0</v>
      </c>
      <c r="Q34" s="224">
        <f>'E4-Plan rash. 22-izdat- izvor.'!AF130</f>
        <v>0</v>
      </c>
      <c r="R34" s="224">
        <f>'E4-Plan rash. 22-izdat- izvor.'!AG130</f>
        <v>0</v>
      </c>
      <c r="S34" s="224">
        <f>'E4-Plan rash. 22-izdat- izvor.'!AH130</f>
        <v>0</v>
      </c>
      <c r="T34" s="224">
        <f>'E4-Plan rash. 22-izdat- izvor.'!AI95</f>
        <v>0</v>
      </c>
      <c r="U34" s="224">
        <f>'E4-Plan rash. 22-izdat- izvor.'!AJ95</f>
        <v>0</v>
      </c>
      <c r="V34" s="224">
        <f>'E4-Plan rash. 22-izdat- izvor.'!AK95</f>
        <v>0</v>
      </c>
      <c r="W34" s="224">
        <f>'E4-Plan rash. 22-izdat- izvor.'!AL130</f>
        <v>0</v>
      </c>
      <c r="X34" s="224">
        <f>'E4-Plan rash. 22-izdat- izvor.'!AM95</f>
        <v>0</v>
      </c>
      <c r="Y34" s="224">
        <f>'E4-Plan rash. 22-izdat- izvor.'!AN130</f>
        <v>0</v>
      </c>
      <c r="Z34" s="224">
        <f>'E4-Plan rash. 22-izdat- izvor.'!AO130</f>
        <v>0</v>
      </c>
      <c r="AA34" s="224">
        <f>'E4-Plan rash. 22-izdat- izvor.'!AO95</f>
        <v>0</v>
      </c>
      <c r="AB34" s="224">
        <f>'E4-Plan rash. 22-izdat- izvor.'!AP95</f>
        <v>0</v>
      </c>
      <c r="AC34" s="224">
        <f>'E4-Plan rash. 22-izdat- izvor.'!AQ95</f>
        <v>0</v>
      </c>
      <c r="AD34" s="224">
        <f>'E4-Plan rash. 22-izdat- izvor.'!AR95</f>
        <v>0</v>
      </c>
    </row>
    <row r="35" spans="1:30" ht="13.2" x14ac:dyDescent="0.25">
      <c r="A35" s="223">
        <v>313</v>
      </c>
      <c r="B35" s="215" t="s">
        <v>216</v>
      </c>
      <c r="C35" s="224">
        <f>'E4-Plan rash. 22-izdat- izvor.'!R134</f>
        <v>74615</v>
      </c>
      <c r="D35" s="224">
        <f>'E4-Plan rash. 22-izdat- izvor.'!S134</f>
        <v>0</v>
      </c>
      <c r="E35" s="224"/>
      <c r="F35" s="224">
        <f>'E4-Plan rash. 22-izdat- izvor.'!U99</f>
        <v>0</v>
      </c>
      <c r="G35" s="224">
        <f>'E4-Plan rash. 22-izdat- izvor.'!V99</f>
        <v>0</v>
      </c>
      <c r="H35" s="224">
        <f>'E4-Plan rash. 22-izdat- izvor.'!W99</f>
        <v>0</v>
      </c>
      <c r="I35" s="224">
        <f>'E4-Plan rash. 22-izdat- izvor.'!X134</f>
        <v>3200</v>
      </c>
      <c r="J35" s="224">
        <f>'E4-Plan rash. 22-izdat- izvor.'!Y99</f>
        <v>0</v>
      </c>
      <c r="K35" s="224">
        <f>'E4-Plan rash. 22-izdat- izvor.'!Z134</f>
        <v>0</v>
      </c>
      <c r="L35" s="224">
        <f>'E4-Plan rash. 22-izdat- izvor.'!AA134</f>
        <v>71415</v>
      </c>
      <c r="M35" s="224">
        <f>'E4-Plan rash. 22-izdat- izvor.'!AB99</f>
        <v>0</v>
      </c>
      <c r="N35" s="224">
        <f>'E4-Plan rash. 22-izdat- izvor.'!AC99</f>
        <v>0</v>
      </c>
      <c r="O35" s="224">
        <f>'E4-Plan rash. 22-izdat- izvor.'!AD99</f>
        <v>0</v>
      </c>
      <c r="P35" s="224">
        <f>'E4-Plan rash. 22-izdat- izvor.'!AE99</f>
        <v>0</v>
      </c>
      <c r="Q35" s="224">
        <f>'E4-Plan rash. 22-izdat- izvor.'!AF134</f>
        <v>0</v>
      </c>
      <c r="R35" s="224">
        <f>'E4-Plan rash. 22-izdat- izvor.'!AG134</f>
        <v>0</v>
      </c>
      <c r="S35" s="224">
        <f>'E4-Plan rash. 22-izdat- izvor.'!AH134</f>
        <v>0</v>
      </c>
      <c r="T35" s="224">
        <f>'E4-Plan rash. 22-izdat- izvor.'!AI99</f>
        <v>0</v>
      </c>
      <c r="U35" s="224">
        <f>'E4-Plan rash. 22-izdat- izvor.'!AJ99</f>
        <v>0</v>
      </c>
      <c r="V35" s="224">
        <f>'E4-Plan rash. 22-izdat- izvor.'!AK99</f>
        <v>0</v>
      </c>
      <c r="W35" s="224">
        <f>'E4-Plan rash. 22-izdat- izvor.'!AL134</f>
        <v>0</v>
      </c>
      <c r="X35" s="224">
        <f>'E4-Plan rash. 22-izdat- izvor.'!AM99</f>
        <v>0</v>
      </c>
      <c r="Y35" s="224">
        <f>'E4-Plan rash. 22-izdat- izvor.'!AN134</f>
        <v>0</v>
      </c>
      <c r="Z35" s="224">
        <f>'E4-Plan rash. 22-izdat- izvor.'!AO134</f>
        <v>0</v>
      </c>
      <c r="AA35" s="224">
        <f>'E4-Plan rash. 22-izdat- izvor.'!AO99</f>
        <v>0</v>
      </c>
      <c r="AB35" s="224">
        <f>'E4-Plan rash. 22-izdat- izvor.'!AP99</f>
        <v>0</v>
      </c>
      <c r="AC35" s="224">
        <f>'E4-Plan rash. 22-izdat- izvor.'!AQ99</f>
        <v>0</v>
      </c>
      <c r="AD35" s="224">
        <f>'E4-Plan rash. 22-izdat- izvor.'!AR99</f>
        <v>0</v>
      </c>
    </row>
    <row r="36" spans="1:30" ht="13.2" x14ac:dyDescent="0.25">
      <c r="A36" s="223">
        <v>31</v>
      </c>
      <c r="B36" s="346" t="s">
        <v>207</v>
      </c>
      <c r="C36" s="224">
        <f>SUM(D36:P36)</f>
        <v>881881</v>
      </c>
      <c r="D36" s="224">
        <f>SUM(D33:D35)</f>
        <v>0</v>
      </c>
      <c r="E36" s="224"/>
      <c r="F36" s="224">
        <f t="shared" ref="F36:P36" si="48">SUM(F33:F35)</f>
        <v>0</v>
      </c>
      <c r="G36" s="224">
        <f t="shared" si="48"/>
        <v>0</v>
      </c>
      <c r="H36" s="224">
        <f t="shared" si="48"/>
        <v>0</v>
      </c>
      <c r="I36" s="224">
        <f t="shared" si="48"/>
        <v>26200</v>
      </c>
      <c r="J36" s="224">
        <f t="shared" si="48"/>
        <v>0</v>
      </c>
      <c r="K36" s="224">
        <f t="shared" si="48"/>
        <v>0</v>
      </c>
      <c r="L36" s="224">
        <f t="shared" ref="L36" si="49">SUM(L33:L35)</f>
        <v>855681</v>
      </c>
      <c r="M36" s="224">
        <f t="shared" si="48"/>
        <v>0</v>
      </c>
      <c r="N36" s="224">
        <f t="shared" si="48"/>
        <v>0</v>
      </c>
      <c r="O36" s="224">
        <f t="shared" si="48"/>
        <v>0</v>
      </c>
      <c r="P36" s="224">
        <f t="shared" si="48"/>
        <v>0</v>
      </c>
      <c r="Q36" s="224">
        <f>SUM(R36:AD36)</f>
        <v>0</v>
      </c>
      <c r="R36" s="224">
        <f>SUM(R33:R35)</f>
        <v>0</v>
      </c>
      <c r="S36" s="224">
        <f>SUM(S33:S35)</f>
        <v>0</v>
      </c>
      <c r="T36" s="224">
        <f t="shared" ref="T36" si="50">SUM(T33:T35)</f>
        <v>0</v>
      </c>
      <c r="U36" s="224">
        <f t="shared" ref="U36" si="51">SUM(U33:U35)</f>
        <v>0</v>
      </c>
      <c r="V36" s="224">
        <f t="shared" ref="V36" si="52">SUM(V33:V35)</f>
        <v>0</v>
      </c>
      <c r="W36" s="224">
        <f t="shared" ref="W36" si="53">SUM(W33:W35)</f>
        <v>0</v>
      </c>
      <c r="X36" s="224">
        <f t="shared" ref="X36" si="54">SUM(X33:X35)</f>
        <v>0</v>
      </c>
      <c r="Y36" s="224">
        <f t="shared" ref="Y36:Z36" si="55">SUM(Y33:Y35)</f>
        <v>0</v>
      </c>
      <c r="Z36" s="224">
        <f t="shared" si="55"/>
        <v>0</v>
      </c>
      <c r="AA36" s="224">
        <f t="shared" ref="AA36" si="56">SUM(AA33:AA35)</f>
        <v>0</v>
      </c>
      <c r="AB36" s="224">
        <f t="shared" ref="AB36" si="57">SUM(AB33:AB35)</f>
        <v>0</v>
      </c>
      <c r="AC36" s="224">
        <f t="shared" ref="AC36" si="58">SUM(AC33:AC35)</f>
        <v>0</v>
      </c>
      <c r="AD36" s="224">
        <f t="shared" ref="AD36" si="59">SUM(AD33:AD35)</f>
        <v>0</v>
      </c>
    </row>
    <row r="37" spans="1:30" ht="13.2" x14ac:dyDescent="0.25">
      <c r="A37" s="223">
        <v>321</v>
      </c>
      <c r="B37" s="215" t="s">
        <v>222</v>
      </c>
      <c r="C37" s="224">
        <f>'E4-Plan rash. 22-izdat- izvor.'!R139</f>
        <v>102900</v>
      </c>
      <c r="D37" s="224">
        <f>'E4-Plan rash. 22-izdat- izvor.'!S139</f>
        <v>0</v>
      </c>
      <c r="E37" s="224"/>
      <c r="F37" s="224">
        <f>'E4-Plan rash. 22-izdat- izvor.'!U104</f>
        <v>0</v>
      </c>
      <c r="G37" s="224">
        <f>'E4-Plan rash. 22-izdat- izvor.'!V104</f>
        <v>0</v>
      </c>
      <c r="H37" s="224">
        <f>'E4-Plan rash. 22-izdat- izvor.'!W104</f>
        <v>0</v>
      </c>
      <c r="I37" s="224">
        <f>'E4-Plan rash. 22-izdat- izvor.'!X139</f>
        <v>16000</v>
      </c>
      <c r="J37" s="224">
        <f>'E4-Plan rash. 22-izdat- izvor.'!Y104</f>
        <v>0</v>
      </c>
      <c r="K37" s="224">
        <f>'E4-Plan rash. 22-izdat- izvor.'!Z139</f>
        <v>0</v>
      </c>
      <c r="L37" s="224">
        <f>'E4-Plan rash. 22-izdat- izvor.'!AA139</f>
        <v>86900</v>
      </c>
      <c r="M37" s="224">
        <f>'E4-Plan rash. 22-izdat- izvor.'!AB104</f>
        <v>0</v>
      </c>
      <c r="N37" s="224">
        <f>'E4-Plan rash. 22-izdat- izvor.'!AC104</f>
        <v>0</v>
      </c>
      <c r="O37" s="224">
        <f>'E4-Plan rash. 22-izdat- izvor.'!AD104</f>
        <v>0</v>
      </c>
      <c r="P37" s="224">
        <f>'E4-Plan rash. 22-izdat- izvor.'!AE104</f>
        <v>0</v>
      </c>
      <c r="Q37" s="224">
        <f>'E4-Plan rash. 22-izdat- izvor.'!AF139</f>
        <v>0</v>
      </c>
      <c r="R37" s="224">
        <f>'E4-Plan rash. 22-izdat- izvor.'!AG139</f>
        <v>0</v>
      </c>
      <c r="S37" s="224">
        <f>'E4-Plan rash. 22-izdat- izvor.'!AH139</f>
        <v>0</v>
      </c>
      <c r="T37" s="224">
        <f>'E4-Plan rash. 22-izdat- izvor.'!AI104</f>
        <v>0</v>
      </c>
      <c r="U37" s="224">
        <f>'E4-Plan rash. 22-izdat- izvor.'!AJ104</f>
        <v>0</v>
      </c>
      <c r="V37" s="224">
        <f>'E4-Plan rash. 22-izdat- izvor.'!AK104</f>
        <v>0</v>
      </c>
      <c r="W37" s="224">
        <f>'E4-Plan rash. 22-izdat- izvor.'!AL139</f>
        <v>0</v>
      </c>
      <c r="X37" s="224">
        <f>'E4-Plan rash. 22-izdat- izvor.'!AM104</f>
        <v>0</v>
      </c>
      <c r="Y37" s="224">
        <f>'E4-Plan rash. 22-izdat- izvor.'!AN139</f>
        <v>0</v>
      </c>
      <c r="Z37" s="224">
        <f>'E4-Plan rash. 22-izdat- izvor.'!AO139</f>
        <v>0</v>
      </c>
      <c r="AA37" s="224">
        <f>'E4-Plan rash. 22-izdat- izvor.'!AO104</f>
        <v>0</v>
      </c>
      <c r="AB37" s="224">
        <f>'E4-Plan rash. 22-izdat- izvor.'!AP104</f>
        <v>0</v>
      </c>
      <c r="AC37" s="224">
        <f>'E4-Plan rash. 22-izdat- izvor.'!AQ104</f>
        <v>0</v>
      </c>
      <c r="AD37" s="224">
        <f>'E4-Plan rash. 22-izdat- izvor.'!AR104</f>
        <v>0</v>
      </c>
    </row>
    <row r="38" spans="1:30" ht="13.2" x14ac:dyDescent="0.25">
      <c r="A38" s="174">
        <v>322</v>
      </c>
      <c r="B38" s="170" t="s">
        <v>229</v>
      </c>
      <c r="C38" s="224">
        <f>'E4-Plan rash. 22-izdat- izvor.'!R143</f>
        <v>10000</v>
      </c>
      <c r="D38" s="224">
        <f>'E4-Plan rash. 22-izdat- izvor.'!S143</f>
        <v>0</v>
      </c>
      <c r="E38" s="224"/>
      <c r="F38" s="224">
        <f>'E4-Plan rash. 22-izdat- izvor.'!U143</f>
        <v>0</v>
      </c>
      <c r="G38" s="224">
        <f>'E4-Plan rash. 22-izdat- izvor.'!V143</f>
        <v>0</v>
      </c>
      <c r="H38" s="224">
        <f>'E4-Plan rash. 22-izdat- izvor.'!W143</f>
        <v>0</v>
      </c>
      <c r="I38" s="224">
        <f>'E4-Plan rash. 22-izdat- izvor.'!X143</f>
        <v>0</v>
      </c>
      <c r="J38" s="224">
        <f>'E4-Plan rash. 22-izdat- izvor.'!Y143</f>
        <v>0</v>
      </c>
      <c r="K38" s="224">
        <f>'E4-Plan rash. 22-izdat- izvor.'!Z143</f>
        <v>0</v>
      </c>
      <c r="L38" s="224">
        <f>'E4-Plan rash. 22-izdat- izvor.'!AA143</f>
        <v>10000</v>
      </c>
      <c r="M38" s="224">
        <f>'E4-Plan rash. 22-izdat- izvor.'!AB143</f>
        <v>0</v>
      </c>
      <c r="N38" s="224">
        <f>'E4-Plan rash. 22-izdat- izvor.'!AC143</f>
        <v>0</v>
      </c>
      <c r="O38" s="224">
        <f>'E4-Plan rash. 22-izdat- izvor.'!AD143</f>
        <v>0</v>
      </c>
      <c r="P38" s="224">
        <f>'E4-Plan rash. 22-izdat- izvor.'!AE143</f>
        <v>0</v>
      </c>
      <c r="Q38" s="224">
        <f>'E4-Plan rash. 22-izdat- izvor.'!AF143</f>
        <v>0</v>
      </c>
      <c r="R38" s="224">
        <f>'E4-Plan rash. 22-izdat- izvor.'!AG143</f>
        <v>0</v>
      </c>
      <c r="S38" s="224">
        <f>'E4-Plan rash. 22-izdat- izvor.'!AH143</f>
        <v>0</v>
      </c>
      <c r="T38" s="224">
        <f>'E4-Plan rash. 22-izdat- izvor.'!AI143</f>
        <v>0</v>
      </c>
      <c r="U38" s="224">
        <f>'E4-Plan rash. 22-izdat- izvor.'!AJ143</f>
        <v>0</v>
      </c>
      <c r="V38" s="224">
        <f>'E4-Plan rash. 22-izdat- izvor.'!AK143</f>
        <v>0</v>
      </c>
      <c r="W38" s="224">
        <f>'E4-Plan rash. 22-izdat- izvor.'!AL143</f>
        <v>0</v>
      </c>
      <c r="X38" s="224">
        <f>'E4-Plan rash. 22-izdat- izvor.'!AM143</f>
        <v>0</v>
      </c>
      <c r="Y38" s="224">
        <f>'E4-Plan rash. 22-izdat- izvor.'!AN143</f>
        <v>0</v>
      </c>
      <c r="Z38" s="224">
        <f>'E4-Plan rash. 22-izdat- izvor.'!AO143</f>
        <v>0</v>
      </c>
      <c r="AA38" s="224">
        <f>'E4-Plan rash. 22-izdat- izvor.'!AO143</f>
        <v>0</v>
      </c>
      <c r="AB38" s="224">
        <f>'E4-Plan rash. 22-izdat- izvor.'!AP143</f>
        <v>0</v>
      </c>
      <c r="AC38" s="224">
        <f>'E4-Plan rash. 22-izdat- izvor.'!AQ143</f>
        <v>0</v>
      </c>
      <c r="AD38" s="224">
        <f>'E4-Plan rash. 22-izdat- izvor.'!AR143</f>
        <v>0</v>
      </c>
    </row>
    <row r="39" spans="1:30" ht="13.2" x14ac:dyDescent="0.25">
      <c r="A39" s="174">
        <v>323</v>
      </c>
      <c r="B39" s="170" t="s">
        <v>237</v>
      </c>
      <c r="C39" s="224">
        <f>'E4-Plan rash. 22-izdat- izvor.'!R147</f>
        <v>76600</v>
      </c>
      <c r="D39" s="224">
        <f>'E4-Plan rash. 22-izdat- izvor.'!S147</f>
        <v>0</v>
      </c>
      <c r="E39" s="224"/>
      <c r="F39" s="224">
        <f>'E4-Plan rash. 22-izdat- izvor.'!U147</f>
        <v>0</v>
      </c>
      <c r="G39" s="224">
        <f>'E4-Plan rash. 22-izdat- izvor.'!V147</f>
        <v>0</v>
      </c>
      <c r="H39" s="224">
        <f>'E4-Plan rash. 22-izdat- izvor.'!W147</f>
        <v>0</v>
      </c>
      <c r="I39" s="224">
        <f>'E4-Plan rash. 22-izdat- izvor.'!X147</f>
        <v>10000</v>
      </c>
      <c r="J39" s="224">
        <f>'E4-Plan rash. 22-izdat- izvor.'!Y147</f>
        <v>0</v>
      </c>
      <c r="K39" s="224">
        <f>'E4-Plan rash. 22-izdat- izvor.'!Z147</f>
        <v>0</v>
      </c>
      <c r="L39" s="224">
        <f>'E4-Plan rash. 22-izdat- izvor.'!AA147</f>
        <v>66600</v>
      </c>
      <c r="M39" s="224">
        <f>'E4-Plan rash. 22-izdat- izvor.'!AB147</f>
        <v>0</v>
      </c>
      <c r="N39" s="224">
        <f>'E4-Plan rash. 22-izdat- izvor.'!AC147</f>
        <v>0</v>
      </c>
      <c r="O39" s="224">
        <f>'E4-Plan rash. 22-izdat- izvor.'!AD147</f>
        <v>0</v>
      </c>
      <c r="P39" s="224">
        <f>'E4-Plan rash. 22-izdat- izvor.'!AE147</f>
        <v>0</v>
      </c>
      <c r="Q39" s="224">
        <f>'E4-Plan rash. 22-izdat- izvor.'!AF147</f>
        <v>0</v>
      </c>
      <c r="R39" s="224">
        <f>'E4-Plan rash. 22-izdat- izvor.'!AG147</f>
        <v>0</v>
      </c>
      <c r="S39" s="224">
        <f>'E4-Plan rash. 22-izdat- izvor.'!AH147</f>
        <v>0</v>
      </c>
      <c r="T39" s="224">
        <f>'E4-Plan rash. 22-izdat- izvor.'!AI147</f>
        <v>0</v>
      </c>
      <c r="U39" s="224">
        <f>'E4-Plan rash. 22-izdat- izvor.'!AJ147</f>
        <v>0</v>
      </c>
      <c r="V39" s="224">
        <f>'E4-Plan rash. 22-izdat- izvor.'!AK147</f>
        <v>0</v>
      </c>
      <c r="W39" s="224">
        <f>'E4-Plan rash. 22-izdat- izvor.'!AL147</f>
        <v>0</v>
      </c>
      <c r="X39" s="224">
        <f>'E4-Plan rash. 22-izdat- izvor.'!AM147</f>
        <v>0</v>
      </c>
      <c r="Y39" s="224">
        <f>'E4-Plan rash. 22-izdat- izvor.'!AN147</f>
        <v>0</v>
      </c>
      <c r="Z39" s="224">
        <f>'E4-Plan rash. 22-izdat- izvor.'!AO147</f>
        <v>0</v>
      </c>
      <c r="AA39" s="224">
        <f>'E4-Plan rash. 22-izdat- izvor.'!AO147</f>
        <v>0</v>
      </c>
      <c r="AB39" s="224">
        <f>'E4-Plan rash. 22-izdat- izvor.'!AP147</f>
        <v>0</v>
      </c>
      <c r="AC39" s="224">
        <f>'E4-Plan rash. 22-izdat- izvor.'!AQ147</f>
        <v>0</v>
      </c>
      <c r="AD39" s="224">
        <f>'E4-Plan rash. 22-izdat- izvor.'!AR147</f>
        <v>0</v>
      </c>
    </row>
    <row r="40" spans="1:30" ht="13.2" x14ac:dyDescent="0.25">
      <c r="A40" s="223">
        <v>32</v>
      </c>
      <c r="B40" s="332" t="s">
        <v>220</v>
      </c>
      <c r="C40" s="224">
        <f>SUM(C37:C39)</f>
        <v>189500</v>
      </c>
      <c r="D40" s="224">
        <f t="shared" ref="D40:F40" si="60">SUM(D37:D39)</f>
        <v>0</v>
      </c>
      <c r="E40" s="224"/>
      <c r="F40" s="224">
        <f t="shared" si="60"/>
        <v>0</v>
      </c>
      <c r="G40" s="224">
        <f t="shared" ref="G40" si="61">SUM(G37:G39)</f>
        <v>0</v>
      </c>
      <c r="H40" s="224">
        <f t="shared" ref="H40" si="62">SUM(H37:H39)</f>
        <v>0</v>
      </c>
      <c r="I40" s="224">
        <f t="shared" ref="I40" si="63">SUM(I37:I39)</f>
        <v>26000</v>
      </c>
      <c r="J40" s="224">
        <f t="shared" ref="J40" si="64">SUM(J37:J39)</f>
        <v>0</v>
      </c>
      <c r="K40" s="224">
        <f t="shared" ref="K40:L40" si="65">SUM(K37:K39)</f>
        <v>0</v>
      </c>
      <c r="L40" s="224">
        <f t="shared" si="65"/>
        <v>163500</v>
      </c>
      <c r="M40" s="224">
        <f t="shared" ref="M40" si="66">SUM(M37:M39)</f>
        <v>0</v>
      </c>
      <c r="N40" s="224">
        <f t="shared" ref="N40" si="67">SUM(N37:N39)</f>
        <v>0</v>
      </c>
      <c r="O40" s="224">
        <f t="shared" ref="O40" si="68">SUM(O37:O39)</f>
        <v>0</v>
      </c>
      <c r="P40" s="224">
        <f t="shared" ref="P40" si="69">SUM(P37:P39)</f>
        <v>0</v>
      </c>
      <c r="Q40" s="224">
        <f t="shared" ref="Q40" si="70">SUM(Q37:Q39)</f>
        <v>0</v>
      </c>
      <c r="R40" s="224">
        <f t="shared" ref="R40" si="71">SUM(R37:R39)</f>
        <v>0</v>
      </c>
      <c r="S40" s="224">
        <f t="shared" ref="S40" si="72">SUM(S37:S39)</f>
        <v>0</v>
      </c>
      <c r="T40" s="224">
        <f t="shared" ref="T40" si="73">SUM(T37:T39)</f>
        <v>0</v>
      </c>
      <c r="U40" s="224">
        <f t="shared" ref="U40" si="74">SUM(U37:U39)</f>
        <v>0</v>
      </c>
      <c r="V40" s="224">
        <f t="shared" ref="V40" si="75">SUM(V37:V39)</f>
        <v>0</v>
      </c>
      <c r="W40" s="224">
        <f t="shared" ref="W40" si="76">SUM(W37:W39)</f>
        <v>0</v>
      </c>
      <c r="X40" s="224">
        <f t="shared" ref="X40" si="77">SUM(X37:X39)</f>
        <v>0</v>
      </c>
      <c r="Y40" s="224">
        <f t="shared" ref="Y40:Z40" si="78">SUM(Y37:Y39)</f>
        <v>0</v>
      </c>
      <c r="Z40" s="224">
        <f t="shared" si="78"/>
        <v>0</v>
      </c>
      <c r="AA40" s="224">
        <f t="shared" ref="AA40" si="79">SUM(AA37:AA39)</f>
        <v>0</v>
      </c>
      <c r="AB40" s="224">
        <f t="shared" ref="AB40" si="80">SUM(AB37:AB39)</f>
        <v>0</v>
      </c>
      <c r="AC40" s="224">
        <f t="shared" ref="AC40" si="81">SUM(AC37:AC39)</f>
        <v>0</v>
      </c>
      <c r="AD40" s="224">
        <f t="shared" ref="AD40" si="82">SUM(AD37:AD39)</f>
        <v>0</v>
      </c>
    </row>
    <row r="41" spans="1:30" ht="26.4" x14ac:dyDescent="0.25">
      <c r="A41" s="220" t="s">
        <v>21</v>
      </c>
      <c r="B41" s="221" t="s">
        <v>63</v>
      </c>
      <c r="C41" s="222">
        <f t="shared" ref="C41:I41" si="83">SUM(C42:C44)</f>
        <v>0</v>
      </c>
      <c r="D41" s="222">
        <f t="shared" si="83"/>
        <v>0</v>
      </c>
      <c r="E41" s="222"/>
      <c r="F41" s="222">
        <f t="shared" si="83"/>
        <v>0</v>
      </c>
      <c r="G41" s="222">
        <f t="shared" si="83"/>
        <v>0</v>
      </c>
      <c r="H41" s="222">
        <f t="shared" si="83"/>
        <v>0</v>
      </c>
      <c r="I41" s="222">
        <f t="shared" si="83"/>
        <v>0</v>
      </c>
      <c r="J41" s="222">
        <f t="shared" ref="J41:AD41" si="84">SUM(J42:J44)</f>
        <v>0</v>
      </c>
      <c r="K41" s="222">
        <f t="shared" si="84"/>
        <v>0</v>
      </c>
      <c r="L41" s="222">
        <f t="shared" ref="L41" si="85">SUM(L42:L44)</f>
        <v>0</v>
      </c>
      <c r="M41" s="222">
        <f t="shared" si="84"/>
        <v>0</v>
      </c>
      <c r="N41" s="222">
        <f t="shared" si="84"/>
        <v>0</v>
      </c>
      <c r="O41" s="222">
        <f t="shared" ref="O41" si="86">SUM(O42:O44)</f>
        <v>0</v>
      </c>
      <c r="P41" s="222">
        <f t="shared" si="84"/>
        <v>0</v>
      </c>
      <c r="Q41" s="222">
        <f t="shared" si="84"/>
        <v>0</v>
      </c>
      <c r="R41" s="222">
        <f t="shared" si="84"/>
        <v>0</v>
      </c>
      <c r="S41" s="222"/>
      <c r="T41" s="222">
        <f t="shared" si="84"/>
        <v>0</v>
      </c>
      <c r="U41" s="222">
        <f t="shared" si="84"/>
        <v>0</v>
      </c>
      <c r="V41" s="222">
        <f t="shared" si="84"/>
        <v>0</v>
      </c>
      <c r="W41" s="222">
        <f t="shared" si="84"/>
        <v>0</v>
      </c>
      <c r="X41" s="222">
        <f t="shared" si="84"/>
        <v>0</v>
      </c>
      <c r="Y41" s="222">
        <f t="shared" si="84"/>
        <v>0</v>
      </c>
      <c r="Z41" s="222">
        <f t="shared" ref="Z41" si="87">SUM(Z42:Z44)</f>
        <v>0</v>
      </c>
      <c r="AA41" s="222">
        <f t="shared" si="84"/>
        <v>0</v>
      </c>
      <c r="AB41" s="222">
        <f t="shared" si="84"/>
        <v>0</v>
      </c>
      <c r="AC41" s="222">
        <f t="shared" ref="AC41" si="88">SUM(AC42:AC44)</f>
        <v>0</v>
      </c>
      <c r="AD41" s="222">
        <f t="shared" si="84"/>
        <v>0</v>
      </c>
    </row>
    <row r="42" spans="1:30" ht="13.2" x14ac:dyDescent="0.25">
      <c r="A42" s="223">
        <v>311</v>
      </c>
      <c r="B42" s="215" t="s">
        <v>209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</row>
    <row r="43" spans="1:30" ht="13.2" x14ac:dyDescent="0.25">
      <c r="A43" s="223">
        <v>312</v>
      </c>
      <c r="B43" s="215" t="s">
        <v>24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</row>
    <row r="44" spans="1:30" s="197" customFormat="1" ht="13.2" x14ac:dyDescent="0.25">
      <c r="A44" s="223">
        <v>313</v>
      </c>
      <c r="B44" s="215" t="s">
        <v>216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</row>
    <row r="45" spans="1:30" s="197" customFormat="1" ht="13.2" x14ac:dyDescent="0.25">
      <c r="A45" s="223"/>
      <c r="B45" s="215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</row>
    <row r="46" spans="1:30" s="197" customFormat="1" ht="13.2" x14ac:dyDescent="0.25">
      <c r="A46" s="220" t="s">
        <v>21</v>
      </c>
      <c r="B46" s="221" t="s">
        <v>68</v>
      </c>
      <c r="C46" s="349">
        <f>'E4-Plan rash. 22-izdat- izvor.'!R157</f>
        <v>1008543</v>
      </c>
      <c r="D46" s="349">
        <f>'E4-Plan rash. 22-izdat- izvor.'!S157</f>
        <v>100000</v>
      </c>
      <c r="E46" s="349">
        <f>'E4-Plan rash. 22-izdat- izvor.'!T157</f>
        <v>0</v>
      </c>
      <c r="F46" s="349">
        <f>'E4-Plan rash. 22-izdat- izvor.'!U157</f>
        <v>0</v>
      </c>
      <c r="G46" s="349">
        <f>'E4-Plan rash. 22-izdat- izvor.'!V157</f>
        <v>300000</v>
      </c>
      <c r="H46" s="349">
        <f>'E4-Plan rash. 22-izdat- izvor.'!W157</f>
        <v>0</v>
      </c>
      <c r="I46" s="349">
        <f>'E4-Plan rash. 22-izdat- izvor.'!X157</f>
        <v>191000</v>
      </c>
      <c r="J46" s="349">
        <f>'E4-Plan rash. 22-izdat- izvor.'!Y157</f>
        <v>257543</v>
      </c>
      <c r="K46" s="349">
        <f>'E4-Plan rash. 22-izdat- izvor.'!Z157</f>
        <v>160000</v>
      </c>
      <c r="L46" s="349">
        <f>'E4-Plan rash. 22-izdat- izvor.'!AA157</f>
        <v>0</v>
      </c>
      <c r="M46" s="349">
        <f>'E4-Plan rash. 22-izdat- izvor.'!AB157</f>
        <v>0</v>
      </c>
      <c r="N46" s="349">
        <f>'E4-Plan rash. 22-izdat- izvor.'!AC157</f>
        <v>0</v>
      </c>
      <c r="O46" s="349">
        <f>'E4-Plan rash. 22-izdat- izvor.'!AD157</f>
        <v>0</v>
      </c>
      <c r="P46" s="349">
        <f>'E4-Plan rash. 22-izdat- izvor.'!AE157</f>
        <v>0</v>
      </c>
      <c r="Q46" s="349">
        <f>'E4-Plan rash. 22-izdat- izvor.'!AF157</f>
        <v>1008543</v>
      </c>
      <c r="R46" s="349">
        <f>'E4-Plan rash. 22-izdat- izvor.'!AG157</f>
        <v>100000</v>
      </c>
      <c r="S46" s="349">
        <f>'E4-Plan rash. 22-izdat- izvor.'!AH157</f>
        <v>0</v>
      </c>
      <c r="T46" s="349">
        <f>'E4-Plan rash. 22-izdat- izvor.'!AI157</f>
        <v>0</v>
      </c>
      <c r="U46" s="349">
        <f>'E4-Plan rash. 22-izdat- izvor.'!AJ157</f>
        <v>300000</v>
      </c>
      <c r="V46" s="349">
        <f>'E4-Plan rash. 22-izdat- izvor.'!AK157</f>
        <v>0</v>
      </c>
      <c r="W46" s="349">
        <f>'E4-Plan rash. 22-izdat- izvor.'!AL157</f>
        <v>191000</v>
      </c>
      <c r="X46" s="349">
        <f>'E4-Plan rash. 22-izdat- izvor.'!AM157</f>
        <v>257543</v>
      </c>
      <c r="Y46" s="349">
        <f>'E4-Plan rash. 22-izdat- izvor.'!AN157</f>
        <v>160000</v>
      </c>
      <c r="Z46" s="349">
        <f>'E4-Plan rash. 22-izdat- izvor.'!AO157</f>
        <v>0</v>
      </c>
      <c r="AA46" s="349">
        <f>'E4-Plan rash. 22-izdat- izvor.'!AP157</f>
        <v>0</v>
      </c>
      <c r="AB46" s="349">
        <f>'E4-Plan rash. 22-izdat- izvor.'!AQ157</f>
        <v>0</v>
      </c>
      <c r="AC46" s="349">
        <f>'E4-Plan rash. 22-izdat- izvor.'!AR157</f>
        <v>0</v>
      </c>
      <c r="AD46" s="349">
        <f>'E4-Plan rash. 22-izdat- izvor.'!AS157</f>
        <v>0</v>
      </c>
    </row>
    <row r="47" spans="1:30" s="197" customFormat="1" ht="13.2" x14ac:dyDescent="0.25">
      <c r="A47" s="223">
        <v>311</v>
      </c>
      <c r="B47" s="215" t="s">
        <v>209</v>
      </c>
      <c r="C47" s="224">
        <f>'E4-Plan rash. 22-izdat- izvor.'!R160</f>
        <v>715200</v>
      </c>
      <c r="D47" s="224">
        <f>'E4-Plan rash. 22-izdat- izvor.'!S160</f>
        <v>55000</v>
      </c>
      <c r="E47" s="224">
        <f>'E4-Plan rash. 22-izdat- izvor.'!T160</f>
        <v>0</v>
      </c>
      <c r="F47" s="224">
        <f>'E4-Plan rash. 22-izdat- izvor.'!U160</f>
        <v>0</v>
      </c>
      <c r="G47" s="224">
        <f>'E4-Plan rash. 22-izdat- izvor.'!V160</f>
        <v>300000</v>
      </c>
      <c r="H47" s="224">
        <f>'E4-Plan rash. 22-izdat- izvor.'!W160</f>
        <v>0</v>
      </c>
      <c r="I47" s="224">
        <f>'E4-Plan rash. 22-izdat- izvor.'!X160</f>
        <v>53000</v>
      </c>
      <c r="J47" s="224">
        <f>'E4-Plan rash. 22-izdat- izvor.'!Y160</f>
        <v>225200</v>
      </c>
      <c r="K47" s="224">
        <f>'E4-Plan rash. 22-izdat- izvor.'!Z160</f>
        <v>82000</v>
      </c>
      <c r="L47" s="224">
        <f>'E4-Plan rash. 22-izdat- izvor.'!AA160</f>
        <v>0</v>
      </c>
      <c r="M47" s="224">
        <f>'E4-Plan rash. 22-izdat- izvor.'!AB160</f>
        <v>0</v>
      </c>
      <c r="N47" s="224">
        <f>'E4-Plan rash. 22-izdat- izvor.'!AC160</f>
        <v>0</v>
      </c>
      <c r="O47" s="224">
        <f>'E4-Plan rash. 22-izdat- izvor.'!AD160</f>
        <v>0</v>
      </c>
      <c r="P47" s="224">
        <f>'E4-Plan rash. 22-izdat- izvor.'!AE160</f>
        <v>0</v>
      </c>
      <c r="Q47" s="224">
        <f>'E4-Plan rash. 22-izdat- izvor.'!AF160</f>
        <v>715200</v>
      </c>
      <c r="R47" s="224">
        <f>'E4-Plan rash. 22-izdat- izvor.'!AG160</f>
        <v>55000</v>
      </c>
      <c r="S47" s="224">
        <f>'E4-Plan rash. 22-izdat- izvor.'!AH160</f>
        <v>0</v>
      </c>
      <c r="T47" s="224">
        <f>'E4-Plan rash. 22-izdat- izvor.'!AI160</f>
        <v>0</v>
      </c>
      <c r="U47" s="224">
        <f>'E4-Plan rash. 22-izdat- izvor.'!AJ160</f>
        <v>300000</v>
      </c>
      <c r="V47" s="224">
        <f>'E4-Plan rash. 22-izdat- izvor.'!AK160</f>
        <v>0</v>
      </c>
      <c r="W47" s="224">
        <f>'E4-Plan rash. 22-izdat- izvor.'!AL160</f>
        <v>53000</v>
      </c>
      <c r="X47" s="224">
        <f>'E4-Plan rash. 22-izdat- izvor.'!AM160</f>
        <v>225200</v>
      </c>
      <c r="Y47" s="224">
        <f>'E4-Plan rash. 22-izdat- izvor.'!AN160</f>
        <v>82000</v>
      </c>
      <c r="Z47" s="224">
        <f>'E4-Plan rash. 22-izdat- izvor.'!AO160</f>
        <v>0</v>
      </c>
      <c r="AA47" s="224">
        <f>'E4-Plan rash. 22-izdat- izvor.'!AP160</f>
        <v>0</v>
      </c>
      <c r="AB47" s="224">
        <f>'E4-Plan rash. 22-izdat- izvor.'!AQ160</f>
        <v>0</v>
      </c>
      <c r="AC47" s="224">
        <f>'E4-Plan rash. 22-izdat- izvor.'!AR160</f>
        <v>0</v>
      </c>
      <c r="AD47" s="224">
        <f>'E4-Plan rash. 22-izdat- izvor.'!AS160</f>
        <v>0</v>
      </c>
    </row>
    <row r="48" spans="1:30" s="197" customFormat="1" ht="13.2" x14ac:dyDescent="0.25">
      <c r="A48" s="223">
        <v>312</v>
      </c>
      <c r="B48" s="215" t="s">
        <v>24</v>
      </c>
      <c r="C48" s="224">
        <f>'E4-Plan rash. 22-izdat- izvor.'!R162</f>
        <v>0</v>
      </c>
      <c r="D48" s="224">
        <f>'E4-Plan rash. 22-izdat- izvor.'!S162</f>
        <v>0</v>
      </c>
      <c r="E48" s="224">
        <f>'E4-Plan rash. 22-izdat- izvor.'!T162</f>
        <v>0</v>
      </c>
      <c r="F48" s="224">
        <f>'E4-Plan rash. 22-izdat- izvor.'!U162</f>
        <v>0</v>
      </c>
      <c r="G48" s="224">
        <f>'E4-Plan rash. 22-izdat- izvor.'!V162</f>
        <v>0</v>
      </c>
      <c r="H48" s="224">
        <f>'E4-Plan rash. 22-izdat- izvor.'!W162</f>
        <v>0</v>
      </c>
      <c r="I48" s="224">
        <f>'E4-Plan rash. 22-izdat- izvor.'!X162</f>
        <v>0</v>
      </c>
      <c r="J48" s="224">
        <f>'E4-Plan rash. 22-izdat- izvor.'!Y162</f>
        <v>0</v>
      </c>
      <c r="K48" s="224">
        <f>'E4-Plan rash. 22-izdat- izvor.'!Z162</f>
        <v>0</v>
      </c>
      <c r="L48" s="224">
        <f>'E4-Plan rash. 22-izdat- izvor.'!AA162</f>
        <v>0</v>
      </c>
      <c r="M48" s="224">
        <f>'E4-Plan rash. 22-izdat- izvor.'!AB162</f>
        <v>0</v>
      </c>
      <c r="N48" s="224">
        <f>'E4-Plan rash. 22-izdat- izvor.'!AC162</f>
        <v>0</v>
      </c>
      <c r="O48" s="224">
        <f>'E4-Plan rash. 22-izdat- izvor.'!AD162</f>
        <v>0</v>
      </c>
      <c r="P48" s="224">
        <f>'E4-Plan rash. 22-izdat- izvor.'!AE162</f>
        <v>0</v>
      </c>
      <c r="Q48" s="224">
        <f>'E4-Plan rash. 22-izdat- izvor.'!AF162</f>
        <v>0</v>
      </c>
      <c r="R48" s="224">
        <f>'E4-Plan rash. 22-izdat- izvor.'!AG162</f>
        <v>0</v>
      </c>
      <c r="S48" s="224">
        <f>'E4-Plan rash. 22-izdat- izvor.'!AH162</f>
        <v>0</v>
      </c>
      <c r="T48" s="224">
        <f>'E4-Plan rash. 22-izdat- izvor.'!AI162</f>
        <v>0</v>
      </c>
      <c r="U48" s="224">
        <f>'E4-Plan rash. 22-izdat- izvor.'!AJ162</f>
        <v>0</v>
      </c>
      <c r="V48" s="224">
        <f>'E4-Plan rash. 22-izdat- izvor.'!AK162</f>
        <v>0</v>
      </c>
      <c r="W48" s="224">
        <f>'E4-Plan rash. 22-izdat- izvor.'!AL162</f>
        <v>0</v>
      </c>
      <c r="X48" s="224">
        <f>'E4-Plan rash. 22-izdat- izvor.'!AM162</f>
        <v>0</v>
      </c>
      <c r="Y48" s="224">
        <f>'E4-Plan rash. 22-izdat- izvor.'!AN162</f>
        <v>0</v>
      </c>
      <c r="Z48" s="224">
        <f>'E4-Plan rash. 22-izdat- izvor.'!AO162</f>
        <v>0</v>
      </c>
      <c r="AA48" s="224">
        <f>'E4-Plan rash. 22-izdat- izvor.'!AP162</f>
        <v>0</v>
      </c>
      <c r="AB48" s="224">
        <f>'E4-Plan rash. 22-izdat- izvor.'!AQ162</f>
        <v>0</v>
      </c>
      <c r="AC48" s="224">
        <f>'E4-Plan rash. 22-izdat- izvor.'!AR162</f>
        <v>0</v>
      </c>
      <c r="AD48" s="224">
        <f>'E4-Plan rash. 22-izdat- izvor.'!AS162</f>
        <v>0</v>
      </c>
    </row>
    <row r="49" spans="1:30" s="197" customFormat="1" ht="13.2" x14ac:dyDescent="0.25">
      <c r="A49" s="223">
        <v>313</v>
      </c>
      <c r="B49" s="215" t="s">
        <v>216</v>
      </c>
      <c r="C49" s="224">
        <f>'E4-Plan rash. 22-izdat- izvor.'!R165</f>
        <v>76800</v>
      </c>
      <c r="D49" s="224">
        <f>'E4-Plan rash. 22-izdat- izvor.'!S165</f>
        <v>15000</v>
      </c>
      <c r="E49" s="224">
        <f>'E4-Plan rash. 22-izdat- izvor.'!T165</f>
        <v>0</v>
      </c>
      <c r="F49" s="224">
        <f>'E4-Plan rash. 22-izdat- izvor.'!U165</f>
        <v>0</v>
      </c>
      <c r="G49" s="224">
        <f>'E4-Plan rash. 22-izdat- izvor.'!V165</f>
        <v>0</v>
      </c>
      <c r="H49" s="224">
        <f>'E4-Plan rash. 22-izdat- izvor.'!W165</f>
        <v>0</v>
      </c>
      <c r="I49" s="224">
        <f>'E4-Plan rash. 22-izdat- izvor.'!X165</f>
        <v>37000</v>
      </c>
      <c r="J49" s="224">
        <f>'E4-Plan rash. 22-izdat- izvor.'!Y165</f>
        <v>16800</v>
      </c>
      <c r="K49" s="224">
        <f>'E4-Plan rash. 22-izdat- izvor.'!Z165</f>
        <v>8000</v>
      </c>
      <c r="L49" s="224">
        <f>'E4-Plan rash. 22-izdat- izvor.'!AA165</f>
        <v>0</v>
      </c>
      <c r="M49" s="224">
        <f>'E4-Plan rash. 22-izdat- izvor.'!AB165</f>
        <v>0</v>
      </c>
      <c r="N49" s="224">
        <f>'E4-Plan rash. 22-izdat- izvor.'!AC165</f>
        <v>0</v>
      </c>
      <c r="O49" s="224">
        <f>'E4-Plan rash. 22-izdat- izvor.'!AD165</f>
        <v>0</v>
      </c>
      <c r="P49" s="224">
        <f>'E4-Plan rash. 22-izdat- izvor.'!AE165</f>
        <v>0</v>
      </c>
      <c r="Q49" s="224">
        <f>'E4-Plan rash. 22-izdat- izvor.'!AF165</f>
        <v>76800</v>
      </c>
      <c r="R49" s="224">
        <f>'E4-Plan rash. 22-izdat- izvor.'!AG165</f>
        <v>15000</v>
      </c>
      <c r="S49" s="224">
        <f>'E4-Plan rash. 22-izdat- izvor.'!AH165</f>
        <v>0</v>
      </c>
      <c r="T49" s="224">
        <f>'E4-Plan rash. 22-izdat- izvor.'!AI165</f>
        <v>0</v>
      </c>
      <c r="U49" s="224">
        <f>'E4-Plan rash. 22-izdat- izvor.'!AJ165</f>
        <v>0</v>
      </c>
      <c r="V49" s="224">
        <f>'E4-Plan rash. 22-izdat- izvor.'!AK165</f>
        <v>0</v>
      </c>
      <c r="W49" s="224">
        <f>'E4-Plan rash. 22-izdat- izvor.'!AL165</f>
        <v>37000</v>
      </c>
      <c r="X49" s="224">
        <f>'E4-Plan rash. 22-izdat- izvor.'!AM165</f>
        <v>16800</v>
      </c>
      <c r="Y49" s="224">
        <f>'E4-Plan rash. 22-izdat- izvor.'!AN165</f>
        <v>8000</v>
      </c>
      <c r="Z49" s="224">
        <f>'E4-Plan rash. 22-izdat- izvor.'!AO165</f>
        <v>0</v>
      </c>
      <c r="AA49" s="224">
        <f>'E4-Plan rash. 22-izdat- izvor.'!AP165</f>
        <v>0</v>
      </c>
      <c r="AB49" s="224">
        <f>'E4-Plan rash. 22-izdat- izvor.'!AQ165</f>
        <v>0</v>
      </c>
      <c r="AC49" s="224">
        <f>'E4-Plan rash. 22-izdat- izvor.'!AR165</f>
        <v>0</v>
      </c>
      <c r="AD49" s="224">
        <f>'E4-Plan rash. 22-izdat- izvor.'!AS165</f>
        <v>0</v>
      </c>
    </row>
    <row r="50" spans="1:30" s="197" customFormat="1" ht="13.2" x14ac:dyDescent="0.25">
      <c r="A50" s="223">
        <v>31</v>
      </c>
      <c r="B50" s="346" t="s">
        <v>207</v>
      </c>
      <c r="C50" s="224">
        <f>SUM(C47:C49)</f>
        <v>792000</v>
      </c>
      <c r="D50" s="224">
        <f t="shared" ref="D50:AD50" si="89">SUM(D47:D49)</f>
        <v>70000</v>
      </c>
      <c r="E50" s="224">
        <f t="shared" si="89"/>
        <v>0</v>
      </c>
      <c r="F50" s="224">
        <f t="shared" si="89"/>
        <v>0</v>
      </c>
      <c r="G50" s="224">
        <f t="shared" si="89"/>
        <v>300000</v>
      </c>
      <c r="H50" s="224">
        <f t="shared" si="89"/>
        <v>0</v>
      </c>
      <c r="I50" s="224">
        <f t="shared" si="89"/>
        <v>90000</v>
      </c>
      <c r="J50" s="224">
        <f t="shared" si="89"/>
        <v>242000</v>
      </c>
      <c r="K50" s="224">
        <f t="shared" si="89"/>
        <v>90000</v>
      </c>
      <c r="L50" s="224">
        <f t="shared" si="89"/>
        <v>0</v>
      </c>
      <c r="M50" s="224">
        <f t="shared" si="89"/>
        <v>0</v>
      </c>
      <c r="N50" s="224">
        <f t="shared" si="89"/>
        <v>0</v>
      </c>
      <c r="O50" s="224">
        <f t="shared" si="89"/>
        <v>0</v>
      </c>
      <c r="P50" s="224">
        <f t="shared" si="89"/>
        <v>0</v>
      </c>
      <c r="Q50" s="224">
        <f t="shared" si="89"/>
        <v>792000</v>
      </c>
      <c r="R50" s="224">
        <f t="shared" si="89"/>
        <v>70000</v>
      </c>
      <c r="S50" s="224">
        <f t="shared" si="89"/>
        <v>0</v>
      </c>
      <c r="T50" s="224">
        <f t="shared" si="89"/>
        <v>0</v>
      </c>
      <c r="U50" s="224">
        <f t="shared" si="89"/>
        <v>300000</v>
      </c>
      <c r="V50" s="224">
        <f t="shared" si="89"/>
        <v>0</v>
      </c>
      <c r="W50" s="224">
        <f t="shared" si="89"/>
        <v>90000</v>
      </c>
      <c r="X50" s="224">
        <f t="shared" si="89"/>
        <v>242000</v>
      </c>
      <c r="Y50" s="224">
        <f t="shared" si="89"/>
        <v>90000</v>
      </c>
      <c r="Z50" s="224">
        <f t="shared" si="89"/>
        <v>0</v>
      </c>
      <c r="AA50" s="224">
        <f t="shared" si="89"/>
        <v>0</v>
      </c>
      <c r="AB50" s="224">
        <f t="shared" si="89"/>
        <v>0</v>
      </c>
      <c r="AC50" s="224">
        <f t="shared" si="89"/>
        <v>0</v>
      </c>
      <c r="AD50" s="224">
        <f t="shared" si="89"/>
        <v>0</v>
      </c>
    </row>
    <row r="51" spans="1:30" s="197" customFormat="1" ht="13.2" x14ac:dyDescent="0.25">
      <c r="A51" s="223">
        <v>321</v>
      </c>
      <c r="B51" s="215" t="s">
        <v>222</v>
      </c>
      <c r="C51" s="224">
        <f>'E4-Plan rash. 22-izdat- izvor.'!R167</f>
        <v>6000</v>
      </c>
      <c r="D51" s="224">
        <f>'E4-Plan rash. 22-izdat- izvor.'!S167</f>
        <v>0</v>
      </c>
      <c r="E51" s="224">
        <f>'E4-Plan rash. 22-izdat- izvor.'!T167</f>
        <v>0</v>
      </c>
      <c r="F51" s="224">
        <f>'E4-Plan rash. 22-izdat- izvor.'!U167</f>
        <v>0</v>
      </c>
      <c r="G51" s="224">
        <f>'E4-Plan rash. 22-izdat- izvor.'!V167</f>
        <v>0</v>
      </c>
      <c r="H51" s="224">
        <f>'E4-Plan rash. 22-izdat- izvor.'!W167</f>
        <v>0</v>
      </c>
      <c r="I51" s="224">
        <f>'E4-Plan rash. 22-izdat- izvor.'!X167</f>
        <v>6000</v>
      </c>
      <c r="J51" s="224">
        <f>'E4-Plan rash. 22-izdat- izvor.'!Y167</f>
        <v>0</v>
      </c>
      <c r="K51" s="224">
        <f>'E4-Plan rash. 22-izdat- izvor.'!Z167</f>
        <v>0</v>
      </c>
      <c r="L51" s="224">
        <f>'E4-Plan rash. 22-izdat- izvor.'!AA167</f>
        <v>0</v>
      </c>
      <c r="M51" s="224">
        <f>'E4-Plan rash. 22-izdat- izvor.'!AB167</f>
        <v>0</v>
      </c>
      <c r="N51" s="224">
        <f>'E4-Plan rash. 22-izdat- izvor.'!AC167</f>
        <v>0</v>
      </c>
      <c r="O51" s="224">
        <f>'E4-Plan rash. 22-izdat- izvor.'!AD167</f>
        <v>0</v>
      </c>
      <c r="P51" s="224">
        <f>'E4-Plan rash. 22-izdat- izvor.'!AE167</f>
        <v>0</v>
      </c>
      <c r="Q51" s="224">
        <f>'E4-Plan rash. 22-izdat- izvor.'!AF167</f>
        <v>6000</v>
      </c>
      <c r="R51" s="224">
        <f>'E4-Plan rash. 22-izdat- izvor.'!AG167</f>
        <v>0</v>
      </c>
      <c r="S51" s="224">
        <f>'E4-Plan rash. 22-izdat- izvor.'!AH167</f>
        <v>0</v>
      </c>
      <c r="T51" s="224">
        <f>'E4-Plan rash. 22-izdat- izvor.'!AI167</f>
        <v>0</v>
      </c>
      <c r="U51" s="224">
        <f>'E4-Plan rash. 22-izdat- izvor.'!AJ167</f>
        <v>0</v>
      </c>
      <c r="V51" s="224">
        <f>'E4-Plan rash. 22-izdat- izvor.'!AK167</f>
        <v>0</v>
      </c>
      <c r="W51" s="224">
        <f>'E4-Plan rash. 22-izdat- izvor.'!AL167</f>
        <v>6000</v>
      </c>
      <c r="X51" s="224">
        <f>'E4-Plan rash. 22-izdat- izvor.'!AM167</f>
        <v>0</v>
      </c>
      <c r="Y51" s="224">
        <f>'E4-Plan rash. 22-izdat- izvor.'!AN167</f>
        <v>0</v>
      </c>
      <c r="Z51" s="224">
        <f>'E4-Plan rash. 22-izdat- izvor.'!AO167</f>
        <v>0</v>
      </c>
      <c r="AA51" s="224">
        <f>'E4-Plan rash. 22-izdat- izvor.'!AP167</f>
        <v>0</v>
      </c>
      <c r="AB51" s="224">
        <f>'E4-Plan rash. 22-izdat- izvor.'!AQ167</f>
        <v>0</v>
      </c>
      <c r="AC51" s="224">
        <f>'E4-Plan rash. 22-izdat- izvor.'!AR167</f>
        <v>0</v>
      </c>
      <c r="AD51" s="224">
        <f>'E4-Plan rash. 22-izdat- izvor.'!AS167</f>
        <v>0</v>
      </c>
    </row>
    <row r="52" spans="1:30" s="197" customFormat="1" ht="13.2" x14ac:dyDescent="0.25">
      <c r="A52" s="223">
        <v>322</v>
      </c>
      <c r="B52" s="215" t="s">
        <v>229</v>
      </c>
      <c r="C52" s="224">
        <f>'E4-Plan rash. 22-izdat- izvor.'!R171</f>
        <v>210543</v>
      </c>
      <c r="D52" s="224">
        <f>'E4-Plan rash. 22-izdat- izvor.'!S171</f>
        <v>30000</v>
      </c>
      <c r="E52" s="224">
        <f>'E4-Plan rash. 22-izdat- izvor.'!T171</f>
        <v>0</v>
      </c>
      <c r="F52" s="224">
        <f>'E4-Plan rash. 22-izdat- izvor.'!U171</f>
        <v>0</v>
      </c>
      <c r="G52" s="224">
        <f>'E4-Plan rash. 22-izdat- izvor.'!V171</f>
        <v>0</v>
      </c>
      <c r="H52" s="224">
        <f>'E4-Plan rash. 22-izdat- izvor.'!W171</f>
        <v>0</v>
      </c>
      <c r="I52" s="224">
        <f>'E4-Plan rash. 22-izdat- izvor.'!X171</f>
        <v>95000</v>
      </c>
      <c r="J52" s="224">
        <f>'E4-Plan rash. 22-izdat- izvor.'!Y171</f>
        <v>15543</v>
      </c>
      <c r="K52" s="224">
        <f>'E4-Plan rash. 22-izdat- izvor.'!Z171</f>
        <v>70000</v>
      </c>
      <c r="L52" s="224">
        <f>'E4-Plan rash. 22-izdat- izvor.'!AA171</f>
        <v>0</v>
      </c>
      <c r="M52" s="224">
        <f>'E4-Plan rash. 22-izdat- izvor.'!AB171</f>
        <v>0</v>
      </c>
      <c r="N52" s="224">
        <f>'E4-Plan rash. 22-izdat- izvor.'!AC171</f>
        <v>0</v>
      </c>
      <c r="O52" s="224">
        <f>'E4-Plan rash. 22-izdat- izvor.'!AD171</f>
        <v>0</v>
      </c>
      <c r="P52" s="224">
        <f>'E4-Plan rash. 22-izdat- izvor.'!AE171</f>
        <v>0</v>
      </c>
      <c r="Q52" s="224">
        <f>'E4-Plan rash. 22-izdat- izvor.'!AF171</f>
        <v>210543</v>
      </c>
      <c r="R52" s="224">
        <f>'E4-Plan rash. 22-izdat- izvor.'!AG171</f>
        <v>30000</v>
      </c>
      <c r="S52" s="224">
        <f>'E4-Plan rash. 22-izdat- izvor.'!AH171</f>
        <v>0</v>
      </c>
      <c r="T52" s="224">
        <f>'E4-Plan rash. 22-izdat- izvor.'!AI171</f>
        <v>0</v>
      </c>
      <c r="U52" s="224">
        <f>'E4-Plan rash. 22-izdat- izvor.'!AJ171</f>
        <v>0</v>
      </c>
      <c r="V52" s="224">
        <f>'E4-Plan rash. 22-izdat- izvor.'!AK171</f>
        <v>0</v>
      </c>
      <c r="W52" s="224">
        <f>'E4-Plan rash. 22-izdat- izvor.'!AL171</f>
        <v>95000</v>
      </c>
      <c r="X52" s="224">
        <f>'E4-Plan rash. 22-izdat- izvor.'!AM171</f>
        <v>15543</v>
      </c>
      <c r="Y52" s="224">
        <f>'E4-Plan rash. 22-izdat- izvor.'!AN171</f>
        <v>70000</v>
      </c>
      <c r="Z52" s="224">
        <f>'E4-Plan rash. 22-izdat- izvor.'!AO171</f>
        <v>0</v>
      </c>
      <c r="AA52" s="224">
        <f>'E4-Plan rash. 22-izdat- izvor.'!AP171</f>
        <v>0</v>
      </c>
      <c r="AB52" s="224">
        <f>'E4-Plan rash. 22-izdat- izvor.'!AQ171</f>
        <v>0</v>
      </c>
      <c r="AC52" s="224">
        <f>'E4-Plan rash. 22-izdat- izvor.'!AR171</f>
        <v>0</v>
      </c>
      <c r="AD52" s="224">
        <f>'E4-Plan rash. 22-izdat- izvor.'!AS171</f>
        <v>0</v>
      </c>
    </row>
    <row r="53" spans="1:30" s="197" customFormat="1" ht="13.2" x14ac:dyDescent="0.25">
      <c r="A53" s="223">
        <v>323</v>
      </c>
      <c r="B53" s="215" t="s">
        <v>237</v>
      </c>
      <c r="C53" s="224">
        <f>'E4-Plan rash. 22-izdat- izvor.'!R174</f>
        <v>0</v>
      </c>
      <c r="D53" s="224">
        <f>'E4-Plan rash. 22-izdat- izvor.'!S174</f>
        <v>0</v>
      </c>
      <c r="E53" s="224">
        <f>'E4-Plan rash. 22-izdat- izvor.'!T174</f>
        <v>0</v>
      </c>
      <c r="F53" s="224">
        <f>'E4-Plan rash. 22-izdat- izvor.'!U174</f>
        <v>0</v>
      </c>
      <c r="G53" s="224">
        <f>'E4-Plan rash. 22-izdat- izvor.'!V174</f>
        <v>0</v>
      </c>
      <c r="H53" s="224">
        <f>'E4-Plan rash. 22-izdat- izvor.'!W174</f>
        <v>0</v>
      </c>
      <c r="I53" s="224">
        <f>'E4-Plan rash. 22-izdat- izvor.'!X174</f>
        <v>0</v>
      </c>
      <c r="J53" s="224">
        <f>'E4-Plan rash. 22-izdat- izvor.'!Y174</f>
        <v>0</v>
      </c>
      <c r="K53" s="224">
        <f>'E4-Plan rash. 22-izdat- izvor.'!Z174</f>
        <v>0</v>
      </c>
      <c r="L53" s="224">
        <f>'E4-Plan rash. 22-izdat- izvor.'!AA174</f>
        <v>0</v>
      </c>
      <c r="M53" s="224">
        <f>'E4-Plan rash. 22-izdat- izvor.'!AB174</f>
        <v>0</v>
      </c>
      <c r="N53" s="224">
        <f>'E4-Plan rash. 22-izdat- izvor.'!AC174</f>
        <v>0</v>
      </c>
      <c r="O53" s="224">
        <f>'E4-Plan rash. 22-izdat- izvor.'!AD174</f>
        <v>0</v>
      </c>
      <c r="P53" s="224">
        <f>'E4-Plan rash. 22-izdat- izvor.'!AE174</f>
        <v>0</v>
      </c>
      <c r="Q53" s="224">
        <f>'E4-Plan rash. 22-izdat- izvor.'!AF174</f>
        <v>0</v>
      </c>
      <c r="R53" s="224">
        <f>'E4-Plan rash. 22-izdat- izvor.'!AG174</f>
        <v>0</v>
      </c>
      <c r="S53" s="224">
        <f>'E4-Plan rash. 22-izdat- izvor.'!AH174</f>
        <v>0</v>
      </c>
      <c r="T53" s="224">
        <f>'E4-Plan rash. 22-izdat- izvor.'!AI174</f>
        <v>0</v>
      </c>
      <c r="U53" s="224">
        <f>'E4-Plan rash. 22-izdat- izvor.'!AJ174</f>
        <v>0</v>
      </c>
      <c r="V53" s="224">
        <f>'E4-Plan rash. 22-izdat- izvor.'!AK174</f>
        <v>0</v>
      </c>
      <c r="W53" s="224">
        <f>'E4-Plan rash. 22-izdat- izvor.'!AL174</f>
        <v>0</v>
      </c>
      <c r="X53" s="224">
        <f>'E4-Plan rash. 22-izdat- izvor.'!AM174</f>
        <v>0</v>
      </c>
      <c r="Y53" s="224">
        <f>'E4-Plan rash. 22-izdat- izvor.'!AN174</f>
        <v>0</v>
      </c>
      <c r="Z53" s="224">
        <f>'E4-Plan rash. 22-izdat- izvor.'!AO174</f>
        <v>0</v>
      </c>
      <c r="AA53" s="224">
        <f>'E4-Plan rash. 22-izdat- izvor.'!AP174</f>
        <v>0</v>
      </c>
      <c r="AB53" s="224">
        <f>'E4-Plan rash. 22-izdat- izvor.'!AQ174</f>
        <v>0</v>
      </c>
      <c r="AC53" s="224">
        <f>'E4-Plan rash. 22-izdat- izvor.'!AR174</f>
        <v>0</v>
      </c>
      <c r="AD53" s="224">
        <f>'E4-Plan rash. 22-izdat- izvor.'!AS174</f>
        <v>0</v>
      </c>
    </row>
    <row r="54" spans="1:30" s="197" customFormat="1" ht="13.2" x14ac:dyDescent="0.25">
      <c r="A54" s="223">
        <v>32</v>
      </c>
      <c r="B54" s="332" t="s">
        <v>425</v>
      </c>
      <c r="C54" s="224">
        <f>SUM(C51:C53)</f>
        <v>216543</v>
      </c>
      <c r="D54" s="224">
        <f t="shared" ref="D54:AD54" si="90">SUM(D51:D53)</f>
        <v>30000</v>
      </c>
      <c r="E54" s="224">
        <f t="shared" si="90"/>
        <v>0</v>
      </c>
      <c r="F54" s="224">
        <f t="shared" si="90"/>
        <v>0</v>
      </c>
      <c r="G54" s="224">
        <f t="shared" si="90"/>
        <v>0</v>
      </c>
      <c r="H54" s="224">
        <f t="shared" si="90"/>
        <v>0</v>
      </c>
      <c r="I54" s="224">
        <f t="shared" si="90"/>
        <v>101000</v>
      </c>
      <c r="J54" s="224">
        <f t="shared" si="90"/>
        <v>15543</v>
      </c>
      <c r="K54" s="224">
        <f t="shared" si="90"/>
        <v>70000</v>
      </c>
      <c r="L54" s="224">
        <f t="shared" si="90"/>
        <v>0</v>
      </c>
      <c r="M54" s="224">
        <f t="shared" si="90"/>
        <v>0</v>
      </c>
      <c r="N54" s="224">
        <f t="shared" si="90"/>
        <v>0</v>
      </c>
      <c r="O54" s="224">
        <f t="shared" si="90"/>
        <v>0</v>
      </c>
      <c r="P54" s="224">
        <f t="shared" si="90"/>
        <v>0</v>
      </c>
      <c r="Q54" s="224">
        <f t="shared" si="90"/>
        <v>216543</v>
      </c>
      <c r="R54" s="224">
        <f t="shared" si="90"/>
        <v>30000</v>
      </c>
      <c r="S54" s="224">
        <f t="shared" si="90"/>
        <v>0</v>
      </c>
      <c r="T54" s="224">
        <f t="shared" si="90"/>
        <v>0</v>
      </c>
      <c r="U54" s="224">
        <f t="shared" si="90"/>
        <v>0</v>
      </c>
      <c r="V54" s="224">
        <f t="shared" si="90"/>
        <v>0</v>
      </c>
      <c r="W54" s="224">
        <f t="shared" si="90"/>
        <v>101000</v>
      </c>
      <c r="X54" s="224">
        <f t="shared" si="90"/>
        <v>15543</v>
      </c>
      <c r="Y54" s="224">
        <f t="shared" si="90"/>
        <v>70000</v>
      </c>
      <c r="Z54" s="224">
        <f t="shared" si="90"/>
        <v>0</v>
      </c>
      <c r="AA54" s="224">
        <f t="shared" si="90"/>
        <v>0</v>
      </c>
      <c r="AB54" s="224">
        <f t="shared" si="90"/>
        <v>0</v>
      </c>
      <c r="AC54" s="224">
        <f t="shared" si="90"/>
        <v>0</v>
      </c>
      <c r="AD54" s="224">
        <f t="shared" si="90"/>
        <v>0</v>
      </c>
    </row>
    <row r="55" spans="1:30" s="197" customFormat="1" ht="13.2" x14ac:dyDescent="0.25">
      <c r="A55" s="225">
        <v>422</v>
      </c>
      <c r="B55" s="226" t="s">
        <v>392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8"/>
      <c r="R55" s="228"/>
      <c r="S55" s="228"/>
      <c r="T55" s="228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</row>
    <row r="56" spans="1:30" s="197" customFormat="1" ht="13.2" x14ac:dyDescent="0.25">
      <c r="A56" s="225"/>
      <c r="B56" s="226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8"/>
      <c r="R56" s="228"/>
      <c r="S56" s="228"/>
      <c r="T56" s="228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</row>
    <row r="57" spans="1:30" s="203" customFormat="1" ht="39.6" x14ac:dyDescent="0.25">
      <c r="A57" s="217" t="s">
        <v>19</v>
      </c>
      <c r="B57" s="218" t="s">
        <v>64</v>
      </c>
      <c r="C57" s="348">
        <f>'E4-Plan rash. 22-izdat- izvor.'!R176</f>
        <v>0</v>
      </c>
      <c r="D57" s="348">
        <f>'E4-Plan rash. 22-izdat- izvor.'!S176</f>
        <v>0</v>
      </c>
      <c r="E57" s="348"/>
      <c r="F57" s="348">
        <f>'E4-Plan rash. 22-izdat- izvor.'!U176</f>
        <v>0</v>
      </c>
      <c r="G57" s="348">
        <f>'E4-Plan rash. 22-izdat- izvor.'!V176</f>
        <v>0</v>
      </c>
      <c r="H57" s="348">
        <f>'E4-Plan rash. 22-izdat- izvor.'!W176</f>
        <v>0</v>
      </c>
      <c r="I57" s="348">
        <f>'E4-Plan rash. 22-izdat- izvor.'!X176</f>
        <v>0</v>
      </c>
      <c r="J57" s="348">
        <f>'E4-Plan rash. 22-izdat- izvor.'!Y176</f>
        <v>0</v>
      </c>
      <c r="K57" s="348">
        <f>'E4-Plan rash. 22-izdat- izvor.'!Z176</f>
        <v>0</v>
      </c>
      <c r="L57" s="348">
        <f>'E4-Plan rash. 22-izdat- izvor.'!AA176</f>
        <v>0</v>
      </c>
      <c r="M57" s="348">
        <f>'E4-Plan rash. 22-izdat- izvor.'!AB176</f>
        <v>0</v>
      </c>
      <c r="N57" s="348">
        <f>'E4-Plan rash. 22-izdat- izvor.'!AC176</f>
        <v>0</v>
      </c>
      <c r="O57" s="348">
        <f>'E4-Plan rash. 22-izdat- izvor.'!AD176</f>
        <v>0</v>
      </c>
      <c r="P57" s="348">
        <f>'E4-Plan rash. 22-izdat- izvor.'!AE176</f>
        <v>0</v>
      </c>
      <c r="Q57" s="348">
        <f>'E4-Plan rash. 22-izdat- izvor.'!AF176</f>
        <v>0</v>
      </c>
      <c r="R57" s="348">
        <f>'E4-Plan rash. 22-izdat- izvor.'!AG176</f>
        <v>0</v>
      </c>
      <c r="S57" s="348">
        <f>'E4-Plan rash. 22-izdat- izvor.'!AH176</f>
        <v>0</v>
      </c>
      <c r="T57" s="348">
        <f>'E4-Plan rash. 22-izdat- izvor.'!AI176</f>
        <v>0</v>
      </c>
      <c r="U57" s="348">
        <f>'E4-Plan rash. 22-izdat- izvor.'!AJ176</f>
        <v>0</v>
      </c>
      <c r="V57" s="348">
        <f>'E4-Plan rash. 22-izdat- izvor.'!AK176</f>
        <v>0</v>
      </c>
      <c r="W57" s="348">
        <f>'E4-Plan rash. 22-izdat- izvor.'!AL176</f>
        <v>0</v>
      </c>
      <c r="X57" s="348">
        <f>'E4-Plan rash. 22-izdat- izvor.'!AM176</f>
        <v>0</v>
      </c>
      <c r="Y57" s="348">
        <f>'E4-Plan rash. 22-izdat- izvor.'!AN176</f>
        <v>0</v>
      </c>
      <c r="Z57" s="348">
        <f>'E4-Plan rash. 22-izdat- izvor.'!AO176</f>
        <v>0</v>
      </c>
      <c r="AA57" s="348">
        <f>'E4-Plan rash. 22-izdat- izvor.'!AO176</f>
        <v>0</v>
      </c>
      <c r="AB57" s="348">
        <f>'E4-Plan rash. 22-izdat- izvor.'!AP176</f>
        <v>0</v>
      </c>
      <c r="AC57" s="348">
        <f>'E4-Plan rash. 22-izdat- izvor.'!AQ176</f>
        <v>0</v>
      </c>
      <c r="AD57" s="348">
        <f>'E4-Plan rash. 22-izdat- izvor.'!AR176</f>
        <v>0</v>
      </c>
    </row>
    <row r="58" spans="1:30" ht="13.2" x14ac:dyDescent="0.25">
      <c r="A58" s="220" t="s">
        <v>21</v>
      </c>
      <c r="B58" s="221" t="s">
        <v>68</v>
      </c>
      <c r="C58" s="349">
        <f>'E4-Plan rash. 22-izdat- izvor.'!R183</f>
        <v>0</v>
      </c>
      <c r="D58" s="349">
        <f>'E4-Plan rash. 22-izdat- izvor.'!S183</f>
        <v>0</v>
      </c>
      <c r="E58" s="349"/>
      <c r="F58" s="349">
        <f>'E4-Plan rash. 22-izdat- izvor.'!U183</f>
        <v>0</v>
      </c>
      <c r="G58" s="349">
        <f>'E4-Plan rash. 22-izdat- izvor.'!V183</f>
        <v>0</v>
      </c>
      <c r="H58" s="349">
        <f>'E4-Plan rash. 22-izdat- izvor.'!W183</f>
        <v>0</v>
      </c>
      <c r="I58" s="349">
        <f>'E4-Plan rash. 22-izdat- izvor.'!X183</f>
        <v>0</v>
      </c>
      <c r="J58" s="349">
        <f>'E4-Plan rash. 22-izdat- izvor.'!Y183</f>
        <v>0</v>
      </c>
      <c r="K58" s="349">
        <f>'E4-Plan rash. 22-izdat- izvor.'!Z183</f>
        <v>0</v>
      </c>
      <c r="L58" s="349">
        <f>'E4-Plan rash. 22-izdat- izvor.'!AA183</f>
        <v>0</v>
      </c>
      <c r="M58" s="349">
        <f>'E4-Plan rash. 22-izdat- izvor.'!AB183</f>
        <v>0</v>
      </c>
      <c r="N58" s="349">
        <f>'E4-Plan rash. 22-izdat- izvor.'!AC183</f>
        <v>0</v>
      </c>
      <c r="O58" s="349">
        <f>'E4-Plan rash. 22-izdat- izvor.'!AD183</f>
        <v>0</v>
      </c>
      <c r="P58" s="349">
        <f>'E4-Plan rash. 22-izdat- izvor.'!AE183</f>
        <v>0</v>
      </c>
      <c r="Q58" s="349">
        <f>'E4-Plan rash. 22-izdat- izvor.'!AF183</f>
        <v>0</v>
      </c>
      <c r="R58" s="349">
        <f>'E4-Plan rash. 22-izdat- izvor.'!AG183</f>
        <v>0</v>
      </c>
      <c r="S58" s="349">
        <f>'E4-Plan rash. 22-izdat- izvor.'!AH183</f>
        <v>0</v>
      </c>
      <c r="T58" s="349">
        <f>'E4-Plan rash. 22-izdat- izvor.'!AI183</f>
        <v>0</v>
      </c>
      <c r="U58" s="349">
        <f>'E4-Plan rash. 22-izdat- izvor.'!AJ183</f>
        <v>0</v>
      </c>
      <c r="V58" s="349">
        <f>'E4-Plan rash. 22-izdat- izvor.'!AK183</f>
        <v>0</v>
      </c>
      <c r="W58" s="349">
        <f>'E4-Plan rash. 22-izdat- izvor.'!AL183</f>
        <v>0</v>
      </c>
      <c r="X58" s="349">
        <f>'E4-Plan rash. 22-izdat- izvor.'!AM183</f>
        <v>0</v>
      </c>
      <c r="Y58" s="349">
        <f>'E4-Plan rash. 22-izdat- izvor.'!AN183</f>
        <v>0</v>
      </c>
      <c r="Z58" s="349">
        <f>'E4-Plan rash. 22-izdat- izvor.'!AO183</f>
        <v>0</v>
      </c>
      <c r="AA58" s="349">
        <f>'E4-Plan rash. 22-izdat- izvor.'!AO183</f>
        <v>0</v>
      </c>
      <c r="AB58" s="349">
        <f>'E4-Plan rash. 22-izdat- izvor.'!AP183</f>
        <v>0</v>
      </c>
      <c r="AC58" s="349">
        <f>'E4-Plan rash. 22-izdat- izvor.'!AQ183</f>
        <v>0</v>
      </c>
      <c r="AD58" s="349">
        <f>'E4-Plan rash. 22-izdat- izvor.'!AR183</f>
        <v>0</v>
      </c>
    </row>
    <row r="59" spans="1:30" s="197" customFormat="1" ht="13.2" x14ac:dyDescent="0.25">
      <c r="A59" s="223">
        <v>311</v>
      </c>
      <c r="B59" s="215" t="s">
        <v>209</v>
      </c>
      <c r="C59" s="224">
        <f>'E4-Plan rash. 22-izdat- izvor.'!R186</f>
        <v>0</v>
      </c>
      <c r="D59" s="224">
        <f>'E4-Plan rash. 22-izdat- izvor.'!S186</f>
        <v>0</v>
      </c>
      <c r="E59" s="224"/>
      <c r="F59" s="224">
        <f>'E4-Plan rash. 22-izdat- izvor.'!U186</f>
        <v>0</v>
      </c>
      <c r="G59" s="224">
        <f>'E4-Plan rash. 22-izdat- izvor.'!V186</f>
        <v>0</v>
      </c>
      <c r="H59" s="224">
        <f>'E4-Plan rash. 22-izdat- izvor.'!W186</f>
        <v>0</v>
      </c>
      <c r="I59" s="224">
        <f>'E4-Plan rash. 22-izdat- izvor.'!X186</f>
        <v>0</v>
      </c>
      <c r="J59" s="224">
        <f>'E4-Plan rash. 22-izdat- izvor.'!Y186</f>
        <v>0</v>
      </c>
      <c r="K59" s="224">
        <f>'E4-Plan rash. 22-izdat- izvor.'!Z186</f>
        <v>0</v>
      </c>
      <c r="L59" s="224">
        <f>'E4-Plan rash. 22-izdat- izvor.'!AA186</f>
        <v>0</v>
      </c>
      <c r="M59" s="224">
        <f>'E4-Plan rash. 22-izdat- izvor.'!AB186</f>
        <v>0</v>
      </c>
      <c r="N59" s="224">
        <f>'E4-Plan rash. 22-izdat- izvor.'!AC186</f>
        <v>0</v>
      </c>
      <c r="O59" s="224">
        <f>'E4-Plan rash. 22-izdat- izvor.'!AD186</f>
        <v>0</v>
      </c>
      <c r="P59" s="224">
        <f>'E4-Plan rash. 22-izdat- izvor.'!AE186</f>
        <v>0</v>
      </c>
      <c r="Q59" s="224">
        <f>'E4-Plan rash. 22-izdat- izvor.'!AF186</f>
        <v>0</v>
      </c>
      <c r="R59" s="224">
        <f>'E4-Plan rash. 22-izdat- izvor.'!AG186</f>
        <v>0</v>
      </c>
      <c r="S59" s="224">
        <f>'E4-Plan rash. 22-izdat- izvor.'!AH186</f>
        <v>0</v>
      </c>
      <c r="T59" s="224">
        <f>'E4-Plan rash. 22-izdat- izvor.'!AI186</f>
        <v>0</v>
      </c>
      <c r="U59" s="224">
        <f>'E4-Plan rash. 22-izdat- izvor.'!AJ186</f>
        <v>0</v>
      </c>
      <c r="V59" s="224">
        <f>'E4-Plan rash. 22-izdat- izvor.'!AK186</f>
        <v>0</v>
      </c>
      <c r="W59" s="224">
        <f>'E4-Plan rash. 22-izdat- izvor.'!AL186</f>
        <v>0</v>
      </c>
      <c r="X59" s="224">
        <f>'E4-Plan rash. 22-izdat- izvor.'!AM186</f>
        <v>0</v>
      </c>
      <c r="Y59" s="224">
        <f>'E4-Plan rash. 22-izdat- izvor.'!AN186</f>
        <v>0</v>
      </c>
      <c r="Z59" s="224">
        <f>'E4-Plan rash. 22-izdat- izvor.'!AO186</f>
        <v>0</v>
      </c>
      <c r="AA59" s="224">
        <f>'E4-Plan rash. 22-izdat- izvor.'!AO186</f>
        <v>0</v>
      </c>
      <c r="AB59" s="224">
        <f>'E4-Plan rash. 22-izdat- izvor.'!AP186</f>
        <v>0</v>
      </c>
      <c r="AC59" s="224">
        <f>'E4-Plan rash. 22-izdat- izvor.'!AQ186</f>
        <v>0</v>
      </c>
      <c r="AD59" s="224">
        <f>'E4-Plan rash. 22-izdat- izvor.'!AR186</f>
        <v>0</v>
      </c>
    </row>
    <row r="60" spans="1:30" s="197" customFormat="1" ht="13.2" x14ac:dyDescent="0.25">
      <c r="A60" s="223">
        <v>312</v>
      </c>
      <c r="B60" s="215" t="s">
        <v>24</v>
      </c>
      <c r="C60" s="224">
        <f>'E4-Plan rash. 22-izdat- izvor.'!R188</f>
        <v>0</v>
      </c>
      <c r="D60" s="224">
        <f>'E4-Plan rash. 22-izdat- izvor.'!S188</f>
        <v>0</v>
      </c>
      <c r="E60" s="224"/>
      <c r="F60" s="224">
        <f>'E4-Plan rash. 22-izdat- izvor.'!U188</f>
        <v>0</v>
      </c>
      <c r="G60" s="224">
        <f>'E4-Plan rash. 22-izdat- izvor.'!V188</f>
        <v>0</v>
      </c>
      <c r="H60" s="224">
        <f>'E4-Plan rash. 22-izdat- izvor.'!W188</f>
        <v>0</v>
      </c>
      <c r="I60" s="224">
        <f>'E4-Plan rash. 22-izdat- izvor.'!X188</f>
        <v>0</v>
      </c>
      <c r="J60" s="224">
        <f>'E4-Plan rash. 22-izdat- izvor.'!Y188</f>
        <v>0</v>
      </c>
      <c r="K60" s="224">
        <f>'E4-Plan rash. 22-izdat- izvor.'!Z188</f>
        <v>0</v>
      </c>
      <c r="L60" s="224">
        <f>'E4-Plan rash. 22-izdat- izvor.'!AA188</f>
        <v>0</v>
      </c>
      <c r="M60" s="224">
        <f>'E4-Plan rash. 22-izdat- izvor.'!AB188</f>
        <v>0</v>
      </c>
      <c r="N60" s="224">
        <f>'E4-Plan rash. 22-izdat- izvor.'!AC188</f>
        <v>0</v>
      </c>
      <c r="O60" s="224">
        <f>'E4-Plan rash. 22-izdat- izvor.'!AD188</f>
        <v>0</v>
      </c>
      <c r="P60" s="224">
        <f>'E4-Plan rash. 22-izdat- izvor.'!AE188</f>
        <v>0</v>
      </c>
      <c r="Q60" s="224">
        <f>'E4-Plan rash. 22-izdat- izvor.'!AF188</f>
        <v>0</v>
      </c>
      <c r="R60" s="224">
        <f>'E4-Plan rash. 22-izdat- izvor.'!AG188</f>
        <v>0</v>
      </c>
      <c r="S60" s="224">
        <f>'E4-Plan rash. 22-izdat- izvor.'!AH188</f>
        <v>0</v>
      </c>
      <c r="T60" s="224">
        <f>'E4-Plan rash. 22-izdat- izvor.'!AI188</f>
        <v>0</v>
      </c>
      <c r="U60" s="224">
        <f>'E4-Plan rash. 22-izdat- izvor.'!AJ188</f>
        <v>0</v>
      </c>
      <c r="V60" s="224">
        <f>'E4-Plan rash. 22-izdat- izvor.'!AK188</f>
        <v>0</v>
      </c>
      <c r="W60" s="224">
        <f>'E4-Plan rash. 22-izdat- izvor.'!AL188</f>
        <v>0</v>
      </c>
      <c r="X60" s="224">
        <f>'E4-Plan rash. 22-izdat- izvor.'!AM188</f>
        <v>0</v>
      </c>
      <c r="Y60" s="224">
        <f>'E4-Plan rash. 22-izdat- izvor.'!AN188</f>
        <v>0</v>
      </c>
      <c r="Z60" s="224">
        <f>'E4-Plan rash. 22-izdat- izvor.'!AO188</f>
        <v>0</v>
      </c>
      <c r="AA60" s="224">
        <f>'E4-Plan rash. 22-izdat- izvor.'!AO188</f>
        <v>0</v>
      </c>
      <c r="AB60" s="224">
        <f>'E4-Plan rash. 22-izdat- izvor.'!AP188</f>
        <v>0</v>
      </c>
      <c r="AC60" s="224">
        <f>'E4-Plan rash. 22-izdat- izvor.'!AQ188</f>
        <v>0</v>
      </c>
      <c r="AD60" s="224">
        <f>'E4-Plan rash. 22-izdat- izvor.'!AR188</f>
        <v>0</v>
      </c>
    </row>
    <row r="61" spans="1:30" s="197" customFormat="1" ht="13.2" x14ac:dyDescent="0.25">
      <c r="A61" s="223">
        <v>313</v>
      </c>
      <c r="B61" s="215" t="s">
        <v>216</v>
      </c>
      <c r="C61" s="224">
        <f>'E4-Plan rash. 22-izdat- izvor.'!R191</f>
        <v>0</v>
      </c>
      <c r="D61" s="224">
        <f>'E4-Plan rash. 22-izdat- izvor.'!S191</f>
        <v>0</v>
      </c>
      <c r="E61" s="224"/>
      <c r="F61" s="224">
        <f>'E4-Plan rash. 22-izdat- izvor.'!U191</f>
        <v>0</v>
      </c>
      <c r="G61" s="224">
        <f>'E4-Plan rash. 22-izdat- izvor.'!V191</f>
        <v>0</v>
      </c>
      <c r="H61" s="224">
        <f>'E4-Plan rash. 22-izdat- izvor.'!W191</f>
        <v>0</v>
      </c>
      <c r="I61" s="224">
        <f>'E4-Plan rash. 22-izdat- izvor.'!X191</f>
        <v>0</v>
      </c>
      <c r="J61" s="224">
        <f>'E4-Plan rash. 22-izdat- izvor.'!Y191</f>
        <v>0</v>
      </c>
      <c r="K61" s="224">
        <f>'E4-Plan rash. 22-izdat- izvor.'!Z191</f>
        <v>0</v>
      </c>
      <c r="L61" s="224">
        <f>'E4-Plan rash. 22-izdat- izvor.'!AA191</f>
        <v>0</v>
      </c>
      <c r="M61" s="224">
        <f>'E4-Plan rash. 22-izdat- izvor.'!AB191</f>
        <v>0</v>
      </c>
      <c r="N61" s="224">
        <f>'E4-Plan rash. 22-izdat- izvor.'!AC191</f>
        <v>0</v>
      </c>
      <c r="O61" s="224">
        <f>'E4-Plan rash. 22-izdat- izvor.'!AD191</f>
        <v>0</v>
      </c>
      <c r="P61" s="224">
        <f>'E4-Plan rash. 22-izdat- izvor.'!AE191</f>
        <v>0</v>
      </c>
      <c r="Q61" s="224">
        <f>'E4-Plan rash. 22-izdat- izvor.'!AF191</f>
        <v>0</v>
      </c>
      <c r="R61" s="224">
        <f>'E4-Plan rash. 22-izdat- izvor.'!AG191</f>
        <v>0</v>
      </c>
      <c r="S61" s="224">
        <f>'E4-Plan rash. 22-izdat- izvor.'!AH191</f>
        <v>0</v>
      </c>
      <c r="T61" s="224">
        <f>'E4-Plan rash. 22-izdat- izvor.'!AI191</f>
        <v>0</v>
      </c>
      <c r="U61" s="224">
        <f>'E4-Plan rash. 22-izdat- izvor.'!AJ191</f>
        <v>0</v>
      </c>
      <c r="V61" s="224">
        <f>'E4-Plan rash. 22-izdat- izvor.'!AK191</f>
        <v>0</v>
      </c>
      <c r="W61" s="224">
        <f>'E4-Plan rash. 22-izdat- izvor.'!AL191</f>
        <v>0</v>
      </c>
      <c r="X61" s="224">
        <f>'E4-Plan rash. 22-izdat- izvor.'!AM191</f>
        <v>0</v>
      </c>
      <c r="Y61" s="224">
        <f>'E4-Plan rash. 22-izdat- izvor.'!AN191</f>
        <v>0</v>
      </c>
      <c r="Z61" s="224">
        <f>'E4-Plan rash. 22-izdat- izvor.'!AO191</f>
        <v>0</v>
      </c>
      <c r="AA61" s="224">
        <f>'E4-Plan rash. 22-izdat- izvor.'!AO191</f>
        <v>0</v>
      </c>
      <c r="AB61" s="224">
        <f>'E4-Plan rash. 22-izdat- izvor.'!AP191</f>
        <v>0</v>
      </c>
      <c r="AC61" s="224">
        <f>'E4-Plan rash. 22-izdat- izvor.'!AQ191</f>
        <v>0</v>
      </c>
      <c r="AD61" s="224">
        <f>'E4-Plan rash. 22-izdat- izvor.'!AR191</f>
        <v>0</v>
      </c>
    </row>
    <row r="62" spans="1:30" s="197" customFormat="1" ht="13.2" x14ac:dyDescent="0.25">
      <c r="A62" s="223">
        <v>31</v>
      </c>
      <c r="B62" s="346" t="s">
        <v>207</v>
      </c>
      <c r="C62" s="224">
        <f>SUM(D62:P62)</f>
        <v>0</v>
      </c>
      <c r="D62" s="224">
        <f>SUM(D59:D61)</f>
        <v>0</v>
      </c>
      <c r="E62" s="224"/>
      <c r="F62" s="224">
        <f t="shared" ref="F62:P62" si="91">SUM(F59:F61)</f>
        <v>0</v>
      </c>
      <c r="G62" s="224">
        <f t="shared" si="91"/>
        <v>0</v>
      </c>
      <c r="H62" s="224">
        <f t="shared" si="91"/>
        <v>0</v>
      </c>
      <c r="I62" s="224">
        <f t="shared" si="91"/>
        <v>0</v>
      </c>
      <c r="J62" s="224">
        <f t="shared" si="91"/>
        <v>0</v>
      </c>
      <c r="K62" s="224">
        <f t="shared" si="91"/>
        <v>0</v>
      </c>
      <c r="L62" s="224">
        <f t="shared" ref="L62" si="92">SUM(L59:L61)</f>
        <v>0</v>
      </c>
      <c r="M62" s="224">
        <f t="shared" si="91"/>
        <v>0</v>
      </c>
      <c r="N62" s="224">
        <f t="shared" si="91"/>
        <v>0</v>
      </c>
      <c r="O62" s="224">
        <f t="shared" si="91"/>
        <v>0</v>
      </c>
      <c r="P62" s="224">
        <f t="shared" si="91"/>
        <v>0</v>
      </c>
      <c r="Q62" s="224">
        <f>SUM(R62:AD62)</f>
        <v>0</v>
      </c>
      <c r="R62" s="224">
        <f>SUM(R59:R61)</f>
        <v>0</v>
      </c>
      <c r="S62" s="224">
        <f>SUM(S59:S61)</f>
        <v>0</v>
      </c>
      <c r="T62" s="224">
        <f t="shared" ref="T62" si="93">SUM(T59:T61)</f>
        <v>0</v>
      </c>
      <c r="U62" s="224">
        <f t="shared" ref="U62" si="94">SUM(U59:U61)</f>
        <v>0</v>
      </c>
      <c r="V62" s="224">
        <f t="shared" ref="V62" si="95">SUM(V59:V61)</f>
        <v>0</v>
      </c>
      <c r="W62" s="224">
        <f t="shared" ref="W62" si="96">SUM(W59:W61)</f>
        <v>0</v>
      </c>
      <c r="X62" s="224">
        <f t="shared" ref="X62" si="97">SUM(X59:X61)</f>
        <v>0</v>
      </c>
      <c r="Y62" s="224">
        <f t="shared" ref="Y62:Z62" si="98">SUM(Y59:Y61)</f>
        <v>0</v>
      </c>
      <c r="Z62" s="224">
        <f t="shared" si="98"/>
        <v>0</v>
      </c>
      <c r="AA62" s="224">
        <f t="shared" ref="AA62" si="99">SUM(AA59:AA61)</f>
        <v>0</v>
      </c>
      <c r="AB62" s="224">
        <f t="shared" ref="AB62" si="100">SUM(AB59:AB61)</f>
        <v>0</v>
      </c>
      <c r="AC62" s="224">
        <f t="shared" ref="AC62" si="101">SUM(AC59:AC61)</f>
        <v>0</v>
      </c>
      <c r="AD62" s="224">
        <f t="shared" ref="AD62" si="102">SUM(AD59:AD61)</f>
        <v>0</v>
      </c>
    </row>
    <row r="63" spans="1:30" s="197" customFormat="1" ht="13.2" x14ac:dyDescent="0.25">
      <c r="A63" s="223">
        <v>321</v>
      </c>
      <c r="B63" s="215" t="s">
        <v>222</v>
      </c>
      <c r="C63" s="224">
        <f>'E4-Plan rash. 22-izdat- izvor.'!R193</f>
        <v>0</v>
      </c>
      <c r="D63" s="224">
        <f>'E4-Plan rash. 22-izdat- izvor.'!S193</f>
        <v>0</v>
      </c>
      <c r="E63" s="224"/>
      <c r="F63" s="224">
        <f>'E4-Plan rash. 22-izdat- izvor.'!U193</f>
        <v>0</v>
      </c>
      <c r="G63" s="224">
        <f>'E4-Plan rash. 22-izdat- izvor.'!V193</f>
        <v>0</v>
      </c>
      <c r="H63" s="224">
        <f>'E4-Plan rash. 22-izdat- izvor.'!W193</f>
        <v>0</v>
      </c>
      <c r="I63" s="224">
        <f>'E4-Plan rash. 22-izdat- izvor.'!X193</f>
        <v>0</v>
      </c>
      <c r="J63" s="224">
        <f>'E4-Plan rash. 22-izdat- izvor.'!Y193</f>
        <v>0</v>
      </c>
      <c r="K63" s="224">
        <f>'E4-Plan rash. 22-izdat- izvor.'!Z193</f>
        <v>0</v>
      </c>
      <c r="L63" s="224">
        <f>'E4-Plan rash. 22-izdat- izvor.'!AA193</f>
        <v>0</v>
      </c>
      <c r="M63" s="224">
        <f>'E4-Plan rash. 22-izdat- izvor.'!AB193</f>
        <v>0</v>
      </c>
      <c r="N63" s="224">
        <f>'E4-Plan rash. 22-izdat- izvor.'!AC193</f>
        <v>0</v>
      </c>
      <c r="O63" s="224">
        <f>'E4-Plan rash. 22-izdat- izvor.'!AD193</f>
        <v>0</v>
      </c>
      <c r="P63" s="224">
        <f>'E4-Plan rash. 22-izdat- izvor.'!AE193</f>
        <v>0</v>
      </c>
      <c r="Q63" s="224">
        <f>'E4-Plan rash. 22-izdat- izvor.'!AF193</f>
        <v>0</v>
      </c>
      <c r="R63" s="224">
        <f>'E4-Plan rash. 22-izdat- izvor.'!AG193</f>
        <v>0</v>
      </c>
      <c r="S63" s="224">
        <f>'E4-Plan rash. 22-izdat- izvor.'!AH193</f>
        <v>0</v>
      </c>
      <c r="T63" s="224">
        <f>'E4-Plan rash. 22-izdat- izvor.'!AI193</f>
        <v>0</v>
      </c>
      <c r="U63" s="224">
        <f>'E4-Plan rash. 22-izdat- izvor.'!AJ193</f>
        <v>0</v>
      </c>
      <c r="V63" s="224">
        <f>'E4-Plan rash. 22-izdat- izvor.'!AK193</f>
        <v>0</v>
      </c>
      <c r="W63" s="224">
        <f>'E4-Plan rash. 22-izdat- izvor.'!AL193</f>
        <v>0</v>
      </c>
      <c r="X63" s="224">
        <f>'E4-Plan rash. 22-izdat- izvor.'!AM193</f>
        <v>0</v>
      </c>
      <c r="Y63" s="224">
        <f>'E4-Plan rash. 22-izdat- izvor.'!AN193</f>
        <v>0</v>
      </c>
      <c r="Z63" s="224">
        <f>'E4-Plan rash. 22-izdat- izvor.'!AO193</f>
        <v>0</v>
      </c>
      <c r="AA63" s="224">
        <f>'E4-Plan rash. 22-izdat- izvor.'!AO193</f>
        <v>0</v>
      </c>
      <c r="AB63" s="224">
        <f>'E4-Plan rash. 22-izdat- izvor.'!AP193</f>
        <v>0</v>
      </c>
      <c r="AC63" s="224">
        <f>'E4-Plan rash. 22-izdat- izvor.'!AQ193</f>
        <v>0</v>
      </c>
      <c r="AD63" s="224">
        <f>'E4-Plan rash. 22-izdat- izvor.'!AR193</f>
        <v>0</v>
      </c>
    </row>
    <row r="64" spans="1:30" s="197" customFormat="1" ht="13.2" x14ac:dyDescent="0.25">
      <c r="A64" s="223">
        <v>322</v>
      </c>
      <c r="B64" s="215" t="s">
        <v>229</v>
      </c>
      <c r="C64" s="224">
        <f>'E4-Plan rash. 22-izdat- izvor.'!R197</f>
        <v>0</v>
      </c>
      <c r="D64" s="224">
        <f>'E4-Plan rash. 22-izdat- izvor.'!S197</f>
        <v>0</v>
      </c>
      <c r="E64" s="224"/>
      <c r="F64" s="224">
        <f>'E4-Plan rash. 22-izdat- izvor.'!U197</f>
        <v>0</v>
      </c>
      <c r="G64" s="224">
        <f>'E4-Plan rash. 22-izdat- izvor.'!V197</f>
        <v>0</v>
      </c>
      <c r="H64" s="224">
        <f>'E4-Plan rash. 22-izdat- izvor.'!W197</f>
        <v>0</v>
      </c>
      <c r="I64" s="224">
        <f>'E4-Plan rash. 22-izdat- izvor.'!X197</f>
        <v>0</v>
      </c>
      <c r="J64" s="224">
        <f>'E4-Plan rash. 22-izdat- izvor.'!Y197</f>
        <v>0</v>
      </c>
      <c r="K64" s="224">
        <f>'E4-Plan rash. 22-izdat- izvor.'!Z197</f>
        <v>0</v>
      </c>
      <c r="L64" s="224">
        <f>'E4-Plan rash. 22-izdat- izvor.'!AA197</f>
        <v>0</v>
      </c>
      <c r="M64" s="224">
        <f>'E4-Plan rash. 22-izdat- izvor.'!AB197</f>
        <v>0</v>
      </c>
      <c r="N64" s="224">
        <f>'E4-Plan rash. 22-izdat- izvor.'!AC197</f>
        <v>0</v>
      </c>
      <c r="O64" s="224">
        <f>'E4-Plan rash. 22-izdat- izvor.'!AD197</f>
        <v>0</v>
      </c>
      <c r="P64" s="224">
        <f>'E4-Plan rash. 22-izdat- izvor.'!AE197</f>
        <v>0</v>
      </c>
      <c r="Q64" s="224">
        <f>'E4-Plan rash. 22-izdat- izvor.'!AF197</f>
        <v>0</v>
      </c>
      <c r="R64" s="224">
        <f>'E4-Plan rash. 22-izdat- izvor.'!AG197</f>
        <v>0</v>
      </c>
      <c r="S64" s="224">
        <f>'E4-Plan rash. 22-izdat- izvor.'!AH197</f>
        <v>0</v>
      </c>
      <c r="T64" s="224">
        <f>'E4-Plan rash. 22-izdat- izvor.'!AI197</f>
        <v>0</v>
      </c>
      <c r="U64" s="224">
        <f>'E4-Plan rash. 22-izdat- izvor.'!AJ197</f>
        <v>0</v>
      </c>
      <c r="V64" s="224">
        <f>'E4-Plan rash. 22-izdat- izvor.'!AK197</f>
        <v>0</v>
      </c>
      <c r="W64" s="224">
        <f>'E4-Plan rash. 22-izdat- izvor.'!AL197</f>
        <v>0</v>
      </c>
      <c r="X64" s="224">
        <f>'E4-Plan rash. 22-izdat- izvor.'!AM197</f>
        <v>0</v>
      </c>
      <c r="Y64" s="224">
        <f>'E4-Plan rash. 22-izdat- izvor.'!AN197</f>
        <v>0</v>
      </c>
      <c r="Z64" s="224">
        <f>'E4-Plan rash. 22-izdat- izvor.'!AO197</f>
        <v>0</v>
      </c>
      <c r="AA64" s="224">
        <f>'E4-Plan rash. 22-izdat- izvor.'!AO197</f>
        <v>0</v>
      </c>
      <c r="AB64" s="224">
        <f>'E4-Plan rash. 22-izdat- izvor.'!AP197</f>
        <v>0</v>
      </c>
      <c r="AC64" s="224">
        <f>'E4-Plan rash. 22-izdat- izvor.'!AQ197</f>
        <v>0</v>
      </c>
      <c r="AD64" s="224">
        <f>'E4-Plan rash. 22-izdat- izvor.'!AR197</f>
        <v>0</v>
      </c>
    </row>
    <row r="65" spans="1:30" s="197" customFormat="1" ht="13.2" x14ac:dyDescent="0.25">
      <c r="A65" s="223">
        <v>323</v>
      </c>
      <c r="B65" s="215" t="s">
        <v>237</v>
      </c>
      <c r="C65" s="224">
        <f>'E4-Plan rash. 22-izdat- izvor.'!R200</f>
        <v>0</v>
      </c>
      <c r="D65" s="224">
        <f>'E4-Plan rash. 22-izdat- izvor.'!S200</f>
        <v>0</v>
      </c>
      <c r="E65" s="224"/>
      <c r="F65" s="224">
        <f>'E4-Plan rash. 22-izdat- izvor.'!U200</f>
        <v>0</v>
      </c>
      <c r="G65" s="224">
        <f>'E4-Plan rash. 22-izdat- izvor.'!V200</f>
        <v>0</v>
      </c>
      <c r="H65" s="224">
        <f>'E4-Plan rash. 22-izdat- izvor.'!W200</f>
        <v>0</v>
      </c>
      <c r="I65" s="224">
        <f>'E4-Plan rash. 22-izdat- izvor.'!X200</f>
        <v>0</v>
      </c>
      <c r="J65" s="224">
        <f>'E4-Plan rash. 22-izdat- izvor.'!Y200</f>
        <v>0</v>
      </c>
      <c r="K65" s="224">
        <f>'E4-Plan rash. 22-izdat- izvor.'!Z200</f>
        <v>0</v>
      </c>
      <c r="L65" s="224">
        <f>'E4-Plan rash. 22-izdat- izvor.'!AA200</f>
        <v>0</v>
      </c>
      <c r="M65" s="224">
        <f>'E4-Plan rash. 22-izdat- izvor.'!AB200</f>
        <v>0</v>
      </c>
      <c r="N65" s="224">
        <f>'E4-Plan rash. 22-izdat- izvor.'!AC200</f>
        <v>0</v>
      </c>
      <c r="O65" s="224">
        <f>'E4-Plan rash. 22-izdat- izvor.'!AD200</f>
        <v>0</v>
      </c>
      <c r="P65" s="224">
        <f>'E4-Plan rash. 22-izdat- izvor.'!AE200</f>
        <v>0</v>
      </c>
      <c r="Q65" s="224">
        <f>'E4-Plan rash. 22-izdat- izvor.'!AF200</f>
        <v>0</v>
      </c>
      <c r="R65" s="224">
        <f>'E4-Plan rash. 22-izdat- izvor.'!AG200</f>
        <v>0</v>
      </c>
      <c r="S65" s="224">
        <f>'E4-Plan rash. 22-izdat- izvor.'!AH200</f>
        <v>0</v>
      </c>
      <c r="T65" s="224">
        <f>'E4-Plan rash. 22-izdat- izvor.'!AI200</f>
        <v>0</v>
      </c>
      <c r="U65" s="224">
        <f>'E4-Plan rash. 22-izdat- izvor.'!AJ200</f>
        <v>0</v>
      </c>
      <c r="V65" s="224">
        <f>'E4-Plan rash. 22-izdat- izvor.'!AK200</f>
        <v>0</v>
      </c>
      <c r="W65" s="224">
        <f>'E4-Plan rash. 22-izdat- izvor.'!AL200</f>
        <v>0</v>
      </c>
      <c r="X65" s="224">
        <f>'E4-Plan rash. 22-izdat- izvor.'!AM200</f>
        <v>0</v>
      </c>
      <c r="Y65" s="224">
        <f>'E4-Plan rash. 22-izdat- izvor.'!AN200</f>
        <v>0</v>
      </c>
      <c r="Z65" s="224">
        <f>'E4-Plan rash. 22-izdat- izvor.'!AO200</f>
        <v>0</v>
      </c>
      <c r="AA65" s="224">
        <f>'E4-Plan rash. 22-izdat- izvor.'!AO200</f>
        <v>0</v>
      </c>
      <c r="AB65" s="224">
        <f>'E4-Plan rash. 22-izdat- izvor.'!AP200</f>
        <v>0</v>
      </c>
      <c r="AC65" s="224">
        <f>'E4-Plan rash. 22-izdat- izvor.'!AQ200</f>
        <v>0</v>
      </c>
      <c r="AD65" s="224">
        <f>'E4-Plan rash. 22-izdat- izvor.'!AR200</f>
        <v>0</v>
      </c>
    </row>
    <row r="66" spans="1:30" s="197" customFormat="1" ht="13.2" x14ac:dyDescent="0.25">
      <c r="A66" s="223">
        <v>32</v>
      </c>
      <c r="B66" s="332" t="s">
        <v>425</v>
      </c>
      <c r="C66" s="224">
        <f>SUM(D66:P66)</f>
        <v>0</v>
      </c>
      <c r="D66" s="224">
        <f>SUM(D63:D65)</f>
        <v>0</v>
      </c>
      <c r="E66" s="224"/>
      <c r="F66" s="224">
        <f t="shared" ref="F66:P66" si="103">SUM(F63:F65)</f>
        <v>0</v>
      </c>
      <c r="G66" s="224">
        <f t="shared" si="103"/>
        <v>0</v>
      </c>
      <c r="H66" s="224">
        <f t="shared" si="103"/>
        <v>0</v>
      </c>
      <c r="I66" s="224">
        <f t="shared" si="103"/>
        <v>0</v>
      </c>
      <c r="J66" s="224">
        <f t="shared" si="103"/>
        <v>0</v>
      </c>
      <c r="K66" s="224">
        <f t="shared" si="103"/>
        <v>0</v>
      </c>
      <c r="L66" s="224">
        <f t="shared" ref="L66" si="104">SUM(L63:L65)</f>
        <v>0</v>
      </c>
      <c r="M66" s="224">
        <f t="shared" si="103"/>
        <v>0</v>
      </c>
      <c r="N66" s="224">
        <f t="shared" si="103"/>
        <v>0</v>
      </c>
      <c r="O66" s="224">
        <f t="shared" si="103"/>
        <v>0</v>
      </c>
      <c r="P66" s="224">
        <f t="shared" si="103"/>
        <v>0</v>
      </c>
      <c r="Q66" s="224">
        <f>SUM(R66:AD66)</f>
        <v>0</v>
      </c>
      <c r="R66" s="224">
        <f>SUM(R63:R65)</f>
        <v>0</v>
      </c>
      <c r="S66" s="224">
        <f>SUM(S63:S65)</f>
        <v>0</v>
      </c>
      <c r="T66" s="224">
        <f t="shared" ref="T66" si="105">SUM(T63:T65)</f>
        <v>0</v>
      </c>
      <c r="U66" s="224">
        <f t="shared" ref="U66" si="106">SUM(U63:U65)</f>
        <v>0</v>
      </c>
      <c r="V66" s="224">
        <f t="shared" ref="V66" si="107">SUM(V63:V65)</f>
        <v>0</v>
      </c>
      <c r="W66" s="224">
        <f t="shared" ref="W66" si="108">SUM(W63:W65)</f>
        <v>0</v>
      </c>
      <c r="X66" s="224">
        <f t="shared" ref="X66" si="109">SUM(X63:X65)</f>
        <v>0</v>
      </c>
      <c r="Y66" s="224">
        <f t="shared" ref="Y66:Z66" si="110">SUM(Y63:Y65)</f>
        <v>0</v>
      </c>
      <c r="Z66" s="224">
        <f t="shared" si="110"/>
        <v>0</v>
      </c>
      <c r="AA66" s="224">
        <f t="shared" ref="AA66" si="111">SUM(AA63:AA65)</f>
        <v>0</v>
      </c>
      <c r="AB66" s="224">
        <f t="shared" ref="AB66" si="112">SUM(AB63:AB65)</f>
        <v>0</v>
      </c>
      <c r="AC66" s="224">
        <f t="shared" ref="AC66" si="113">SUM(AC63:AC65)</f>
        <v>0</v>
      </c>
      <c r="AD66" s="224">
        <f t="shared" ref="AD66" si="114">SUM(AD63:AD65)</f>
        <v>0</v>
      </c>
    </row>
    <row r="67" spans="1:30" s="197" customFormat="1" ht="13.2" x14ac:dyDescent="0.25">
      <c r="A67" s="225">
        <v>422</v>
      </c>
      <c r="B67" s="226" t="s">
        <v>392</v>
      </c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8"/>
      <c r="R67" s="228"/>
      <c r="S67" s="228"/>
      <c r="T67" s="228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</row>
    <row r="68" spans="1:30" ht="26.4" x14ac:dyDescent="0.25">
      <c r="A68" s="220" t="s">
        <v>21</v>
      </c>
      <c r="B68" s="221" t="s">
        <v>72</v>
      </c>
      <c r="C68" s="222">
        <f t="shared" ref="C68:I68" si="115">SUM(C69:C73)</f>
        <v>0</v>
      </c>
      <c r="D68" s="222">
        <f t="shared" si="115"/>
        <v>0</v>
      </c>
      <c r="E68" s="222"/>
      <c r="F68" s="222">
        <f t="shared" si="115"/>
        <v>0</v>
      </c>
      <c r="G68" s="222">
        <f t="shared" si="115"/>
        <v>0</v>
      </c>
      <c r="H68" s="222">
        <f t="shared" si="115"/>
        <v>0</v>
      </c>
      <c r="I68" s="222">
        <f t="shared" si="115"/>
        <v>0</v>
      </c>
      <c r="J68" s="222">
        <f t="shared" ref="J68:AD68" si="116">SUM(J69:J73)</f>
        <v>0</v>
      </c>
      <c r="K68" s="222">
        <f t="shared" si="116"/>
        <v>0</v>
      </c>
      <c r="L68" s="222">
        <f t="shared" ref="L68" si="117">SUM(L69:L73)</f>
        <v>0</v>
      </c>
      <c r="M68" s="222">
        <f t="shared" si="116"/>
        <v>0</v>
      </c>
      <c r="N68" s="222">
        <f t="shared" si="116"/>
        <v>0</v>
      </c>
      <c r="O68" s="222">
        <f t="shared" ref="O68" si="118">SUM(O69:O73)</f>
        <v>0</v>
      </c>
      <c r="P68" s="222">
        <f t="shared" si="116"/>
        <v>0</v>
      </c>
      <c r="Q68" s="222">
        <f t="shared" si="116"/>
        <v>0</v>
      </c>
      <c r="R68" s="222">
        <f t="shared" si="116"/>
        <v>0</v>
      </c>
      <c r="S68" s="222"/>
      <c r="T68" s="222">
        <f t="shared" si="116"/>
        <v>0</v>
      </c>
      <c r="U68" s="222">
        <f t="shared" si="116"/>
        <v>0</v>
      </c>
      <c r="V68" s="222">
        <f t="shared" si="116"/>
        <v>0</v>
      </c>
      <c r="W68" s="222">
        <f t="shared" si="116"/>
        <v>0</v>
      </c>
      <c r="X68" s="222">
        <f t="shared" si="116"/>
        <v>0</v>
      </c>
      <c r="Y68" s="222">
        <f t="shared" si="116"/>
        <v>0</v>
      </c>
      <c r="Z68" s="222">
        <f t="shared" ref="Z68" si="119">SUM(Z69:Z73)</f>
        <v>0</v>
      </c>
      <c r="AA68" s="222">
        <f t="shared" si="116"/>
        <v>0</v>
      </c>
      <c r="AB68" s="222">
        <f t="shared" si="116"/>
        <v>0</v>
      </c>
      <c r="AC68" s="222">
        <f t="shared" ref="AC68" si="120">SUM(AC69:AC73)</f>
        <v>0</v>
      </c>
      <c r="AD68" s="222">
        <f t="shared" si="116"/>
        <v>0</v>
      </c>
    </row>
    <row r="69" spans="1:30" ht="13.2" x14ac:dyDescent="0.25">
      <c r="A69" s="223">
        <v>311</v>
      </c>
      <c r="B69" s="215" t="s">
        <v>209</v>
      </c>
      <c r="C69" s="224">
        <f>'E4-Plan rash. 22-izdat- izvor.'!R218</f>
        <v>0</v>
      </c>
      <c r="D69" s="224">
        <f>'E4-Plan rash. 22-izdat- izvor.'!S218</f>
        <v>0</v>
      </c>
      <c r="E69" s="224"/>
      <c r="F69" s="224">
        <f>'E4-Plan rash. 22-izdat- izvor.'!U218</f>
        <v>0</v>
      </c>
      <c r="G69" s="224">
        <f>'E4-Plan rash. 22-izdat- izvor.'!V218</f>
        <v>0</v>
      </c>
      <c r="H69" s="224">
        <f>'E4-Plan rash. 22-izdat- izvor.'!W218</f>
        <v>0</v>
      </c>
      <c r="I69" s="224">
        <f>'E4-Plan rash. 22-izdat- izvor.'!X218</f>
        <v>0</v>
      </c>
      <c r="J69" s="224">
        <f>'E4-Plan rash. 22-izdat- izvor.'!Y218</f>
        <v>0</v>
      </c>
      <c r="K69" s="224">
        <f>'E4-Plan rash. 22-izdat- izvor.'!Z218</f>
        <v>0</v>
      </c>
      <c r="L69" s="224">
        <f>'E4-Plan rash. 22-izdat- izvor.'!AA218</f>
        <v>0</v>
      </c>
      <c r="M69" s="224">
        <f>'E4-Plan rash. 22-izdat- izvor.'!AB218</f>
        <v>0</v>
      </c>
      <c r="N69" s="224">
        <f>'E4-Plan rash. 22-izdat- izvor.'!AC218</f>
        <v>0</v>
      </c>
      <c r="O69" s="224">
        <f>'E4-Plan rash. 22-izdat- izvor.'!AD218</f>
        <v>0</v>
      </c>
      <c r="P69" s="224">
        <f>'E4-Plan rash. 22-izdat- izvor.'!AE218</f>
        <v>0</v>
      </c>
      <c r="Q69" s="224">
        <f>'E4-Plan rash. 22-izdat- izvor.'!AF218</f>
        <v>0</v>
      </c>
      <c r="R69" s="224">
        <f>'E4-Plan rash. 22-izdat- izvor.'!AG218</f>
        <v>0</v>
      </c>
      <c r="S69" s="224"/>
      <c r="T69" s="224">
        <f>'E4-Plan rash. 22-izdat- izvor.'!AI218</f>
        <v>0</v>
      </c>
      <c r="U69" s="224">
        <f>'E4-Plan rash. 22-izdat- izvor.'!AJ218</f>
        <v>0</v>
      </c>
      <c r="V69" s="224">
        <f>'E4-Plan rash. 22-izdat- izvor.'!AK218</f>
        <v>0</v>
      </c>
      <c r="W69" s="224">
        <f>'E4-Plan rash. 22-izdat- izvor.'!AL218</f>
        <v>0</v>
      </c>
      <c r="X69" s="224">
        <f>'E4-Plan rash. 22-izdat- izvor.'!AM218</f>
        <v>0</v>
      </c>
      <c r="Y69" s="224">
        <f>'E4-Plan rash. 22-izdat- izvor.'!AN218</f>
        <v>0</v>
      </c>
      <c r="Z69" s="224">
        <f>'E4-Plan rash. 22-izdat- izvor.'!AO218</f>
        <v>0</v>
      </c>
      <c r="AA69" s="224">
        <f>'E4-Plan rash. 22-izdat- izvor.'!AO218</f>
        <v>0</v>
      </c>
      <c r="AB69" s="224">
        <f>'E4-Plan rash. 22-izdat- izvor.'!AP218</f>
        <v>0</v>
      </c>
      <c r="AC69" s="224">
        <f>'E4-Plan rash. 22-izdat- izvor.'!AQ218</f>
        <v>0</v>
      </c>
      <c r="AD69" s="224">
        <f>'E4-Plan rash. 22-izdat- izvor.'!AR218</f>
        <v>0</v>
      </c>
    </row>
    <row r="70" spans="1:30" ht="13.2" x14ac:dyDescent="0.25">
      <c r="A70" s="223">
        <v>312</v>
      </c>
      <c r="B70" s="215" t="s">
        <v>24</v>
      </c>
      <c r="C70" s="224">
        <f>'E4-Plan rash. 22-izdat- izvor.'!R220</f>
        <v>0</v>
      </c>
      <c r="D70" s="224">
        <f>'E4-Plan rash. 22-izdat- izvor.'!S220</f>
        <v>0</v>
      </c>
      <c r="E70" s="224"/>
      <c r="F70" s="224">
        <f>'E4-Plan rash. 22-izdat- izvor.'!U220</f>
        <v>0</v>
      </c>
      <c r="G70" s="224">
        <f>'E4-Plan rash. 22-izdat- izvor.'!V220</f>
        <v>0</v>
      </c>
      <c r="H70" s="224">
        <f>'E4-Plan rash. 22-izdat- izvor.'!W220</f>
        <v>0</v>
      </c>
      <c r="I70" s="224">
        <f>'E4-Plan rash. 22-izdat- izvor.'!X220</f>
        <v>0</v>
      </c>
      <c r="J70" s="224">
        <f>'E4-Plan rash. 22-izdat- izvor.'!Y220</f>
        <v>0</v>
      </c>
      <c r="K70" s="224">
        <f>'E4-Plan rash. 22-izdat- izvor.'!Z220</f>
        <v>0</v>
      </c>
      <c r="L70" s="224">
        <f>'E4-Plan rash. 22-izdat- izvor.'!AA220</f>
        <v>0</v>
      </c>
      <c r="M70" s="224">
        <f>'E4-Plan rash. 22-izdat- izvor.'!AB220</f>
        <v>0</v>
      </c>
      <c r="N70" s="224">
        <f>'E4-Plan rash. 22-izdat- izvor.'!AC220</f>
        <v>0</v>
      </c>
      <c r="O70" s="224">
        <f>'E4-Plan rash. 22-izdat- izvor.'!AD220</f>
        <v>0</v>
      </c>
      <c r="P70" s="224">
        <f>'E4-Plan rash. 22-izdat- izvor.'!AE220</f>
        <v>0</v>
      </c>
      <c r="Q70" s="224">
        <f>'E4-Plan rash. 22-izdat- izvor.'!AF220</f>
        <v>0</v>
      </c>
      <c r="R70" s="224">
        <f>'E4-Plan rash. 22-izdat- izvor.'!AG220</f>
        <v>0</v>
      </c>
      <c r="S70" s="224"/>
      <c r="T70" s="224">
        <f>'E4-Plan rash. 22-izdat- izvor.'!AI220</f>
        <v>0</v>
      </c>
      <c r="U70" s="224">
        <f>'E4-Plan rash. 22-izdat- izvor.'!AJ220</f>
        <v>0</v>
      </c>
      <c r="V70" s="224">
        <f>'E4-Plan rash. 22-izdat- izvor.'!AK220</f>
        <v>0</v>
      </c>
      <c r="W70" s="224">
        <f>'E4-Plan rash. 22-izdat- izvor.'!AL220</f>
        <v>0</v>
      </c>
      <c r="X70" s="224">
        <f>'E4-Plan rash. 22-izdat- izvor.'!AM220</f>
        <v>0</v>
      </c>
      <c r="Y70" s="224">
        <f>'E4-Plan rash. 22-izdat- izvor.'!AN220</f>
        <v>0</v>
      </c>
      <c r="Z70" s="224">
        <f>'E4-Plan rash. 22-izdat- izvor.'!AO220</f>
        <v>0</v>
      </c>
      <c r="AA70" s="224">
        <f>'E4-Plan rash. 22-izdat- izvor.'!AO220</f>
        <v>0</v>
      </c>
      <c r="AB70" s="224">
        <f>'E4-Plan rash. 22-izdat- izvor.'!AP220</f>
        <v>0</v>
      </c>
      <c r="AC70" s="224">
        <f>'E4-Plan rash. 22-izdat- izvor.'!AQ220</f>
        <v>0</v>
      </c>
      <c r="AD70" s="224">
        <f>'E4-Plan rash. 22-izdat- izvor.'!AR220</f>
        <v>0</v>
      </c>
    </row>
    <row r="71" spans="1:30" ht="13.2" x14ac:dyDescent="0.25">
      <c r="A71" s="223">
        <v>313</v>
      </c>
      <c r="B71" s="215" t="s">
        <v>216</v>
      </c>
      <c r="C71" s="224">
        <f>'E4-Plan rash. 22-izdat- izvor.'!R224</f>
        <v>0</v>
      </c>
      <c r="D71" s="224">
        <f>'E4-Plan rash. 22-izdat- izvor.'!S224</f>
        <v>0</v>
      </c>
      <c r="E71" s="224"/>
      <c r="F71" s="224">
        <f>'E4-Plan rash. 22-izdat- izvor.'!U224</f>
        <v>0</v>
      </c>
      <c r="G71" s="224">
        <f>'E4-Plan rash. 22-izdat- izvor.'!V224</f>
        <v>0</v>
      </c>
      <c r="H71" s="224">
        <f>'E4-Plan rash. 22-izdat- izvor.'!W224</f>
        <v>0</v>
      </c>
      <c r="I71" s="224">
        <f>'E4-Plan rash. 22-izdat- izvor.'!X224</f>
        <v>0</v>
      </c>
      <c r="J71" s="224">
        <f>'E4-Plan rash. 22-izdat- izvor.'!Y224</f>
        <v>0</v>
      </c>
      <c r="K71" s="224">
        <f>'E4-Plan rash. 22-izdat- izvor.'!Z224</f>
        <v>0</v>
      </c>
      <c r="L71" s="224">
        <f>'E4-Plan rash. 22-izdat- izvor.'!AA224</f>
        <v>0</v>
      </c>
      <c r="M71" s="224">
        <f>'E4-Plan rash. 22-izdat- izvor.'!AB224</f>
        <v>0</v>
      </c>
      <c r="N71" s="224">
        <f>'E4-Plan rash. 22-izdat- izvor.'!AC224</f>
        <v>0</v>
      </c>
      <c r="O71" s="224">
        <f>'E4-Plan rash. 22-izdat- izvor.'!AD224</f>
        <v>0</v>
      </c>
      <c r="P71" s="224">
        <f>'E4-Plan rash. 22-izdat- izvor.'!AE224</f>
        <v>0</v>
      </c>
      <c r="Q71" s="224">
        <f>'E4-Plan rash. 22-izdat- izvor.'!AF224</f>
        <v>0</v>
      </c>
      <c r="R71" s="224">
        <f>'E4-Plan rash. 22-izdat- izvor.'!AG224</f>
        <v>0</v>
      </c>
      <c r="S71" s="224"/>
      <c r="T71" s="224">
        <f>'E4-Plan rash. 22-izdat- izvor.'!AI224</f>
        <v>0</v>
      </c>
      <c r="U71" s="224">
        <f>'E4-Plan rash. 22-izdat- izvor.'!AJ224</f>
        <v>0</v>
      </c>
      <c r="V71" s="224">
        <f>'E4-Plan rash. 22-izdat- izvor.'!AK224</f>
        <v>0</v>
      </c>
      <c r="W71" s="224">
        <f>'E4-Plan rash. 22-izdat- izvor.'!AL224</f>
        <v>0</v>
      </c>
      <c r="X71" s="224">
        <f>'E4-Plan rash. 22-izdat- izvor.'!AM224</f>
        <v>0</v>
      </c>
      <c r="Y71" s="224">
        <f>'E4-Plan rash. 22-izdat- izvor.'!AN224</f>
        <v>0</v>
      </c>
      <c r="Z71" s="224">
        <f>'E4-Plan rash. 22-izdat- izvor.'!AO224</f>
        <v>0</v>
      </c>
      <c r="AA71" s="224">
        <f>'E4-Plan rash. 22-izdat- izvor.'!AO224</f>
        <v>0</v>
      </c>
      <c r="AB71" s="224">
        <f>'E4-Plan rash. 22-izdat- izvor.'!AP224</f>
        <v>0</v>
      </c>
      <c r="AC71" s="224">
        <f>'E4-Plan rash. 22-izdat- izvor.'!AQ224</f>
        <v>0</v>
      </c>
      <c r="AD71" s="224">
        <f>'E4-Plan rash. 22-izdat- izvor.'!AR224</f>
        <v>0</v>
      </c>
    </row>
    <row r="72" spans="1:30" ht="13.2" x14ac:dyDescent="0.25">
      <c r="A72" s="223">
        <v>321</v>
      </c>
      <c r="B72" s="215" t="s">
        <v>222</v>
      </c>
      <c r="C72" s="224">
        <f>'E4-Plan rash. 22-izdat- izvor.'!R229</f>
        <v>0</v>
      </c>
      <c r="D72" s="224">
        <f>'E4-Plan rash. 22-izdat- izvor.'!S229</f>
        <v>0</v>
      </c>
      <c r="E72" s="224"/>
      <c r="F72" s="224">
        <f>'E4-Plan rash. 22-izdat- izvor.'!U229</f>
        <v>0</v>
      </c>
      <c r="G72" s="224">
        <f>'E4-Plan rash. 22-izdat- izvor.'!V229</f>
        <v>0</v>
      </c>
      <c r="H72" s="224">
        <f>'E4-Plan rash. 22-izdat- izvor.'!W229</f>
        <v>0</v>
      </c>
      <c r="I72" s="224">
        <f>'E4-Plan rash. 22-izdat- izvor.'!X229</f>
        <v>0</v>
      </c>
      <c r="J72" s="224">
        <f>'E4-Plan rash. 22-izdat- izvor.'!Y229</f>
        <v>0</v>
      </c>
      <c r="K72" s="224">
        <f>'E4-Plan rash. 22-izdat- izvor.'!Z229</f>
        <v>0</v>
      </c>
      <c r="L72" s="224">
        <f>'E4-Plan rash. 22-izdat- izvor.'!AA229</f>
        <v>0</v>
      </c>
      <c r="M72" s="224">
        <f>'E4-Plan rash. 22-izdat- izvor.'!AB229</f>
        <v>0</v>
      </c>
      <c r="N72" s="224">
        <f>'E4-Plan rash. 22-izdat- izvor.'!AC229</f>
        <v>0</v>
      </c>
      <c r="O72" s="224">
        <f>'E4-Plan rash. 22-izdat- izvor.'!AD229</f>
        <v>0</v>
      </c>
      <c r="P72" s="224">
        <f>'E4-Plan rash. 22-izdat- izvor.'!AE229</f>
        <v>0</v>
      </c>
      <c r="Q72" s="224">
        <f>'E4-Plan rash. 22-izdat- izvor.'!AF229</f>
        <v>0</v>
      </c>
      <c r="R72" s="224">
        <f>'E4-Plan rash. 22-izdat- izvor.'!AG229</f>
        <v>0</v>
      </c>
      <c r="S72" s="224"/>
      <c r="T72" s="224">
        <f>'E4-Plan rash. 22-izdat- izvor.'!AI229</f>
        <v>0</v>
      </c>
      <c r="U72" s="224">
        <f>'E4-Plan rash. 22-izdat- izvor.'!AJ229</f>
        <v>0</v>
      </c>
      <c r="V72" s="224">
        <f>'E4-Plan rash. 22-izdat- izvor.'!AK229</f>
        <v>0</v>
      </c>
      <c r="W72" s="224">
        <f>'E4-Plan rash. 22-izdat- izvor.'!AL229</f>
        <v>0</v>
      </c>
      <c r="X72" s="224">
        <f>'E4-Plan rash. 22-izdat- izvor.'!AM229</f>
        <v>0</v>
      </c>
      <c r="Y72" s="224">
        <f>'E4-Plan rash. 22-izdat- izvor.'!AN229</f>
        <v>0</v>
      </c>
      <c r="Z72" s="224">
        <f>'E4-Plan rash. 22-izdat- izvor.'!AO229</f>
        <v>0</v>
      </c>
      <c r="AA72" s="224">
        <f>'E4-Plan rash. 22-izdat- izvor.'!AO229</f>
        <v>0</v>
      </c>
      <c r="AB72" s="224">
        <f>'E4-Plan rash. 22-izdat- izvor.'!AP229</f>
        <v>0</v>
      </c>
      <c r="AC72" s="224">
        <f>'E4-Plan rash. 22-izdat- izvor.'!AQ229</f>
        <v>0</v>
      </c>
      <c r="AD72" s="224">
        <f>'E4-Plan rash. 22-izdat- izvor.'!AR229</f>
        <v>0</v>
      </c>
    </row>
    <row r="73" spans="1:30" ht="13.2" x14ac:dyDescent="0.25">
      <c r="A73" s="223">
        <v>322</v>
      </c>
      <c r="B73" s="215" t="s">
        <v>229</v>
      </c>
      <c r="C73" s="224">
        <f>'E4-Plan rash. 22-izdat- izvor.'!R231</f>
        <v>0</v>
      </c>
      <c r="D73" s="224">
        <f>'E4-Plan rash. 22-izdat- izvor.'!S231</f>
        <v>0</v>
      </c>
      <c r="E73" s="224"/>
      <c r="F73" s="224">
        <f>'E4-Plan rash. 22-izdat- izvor.'!U231</f>
        <v>0</v>
      </c>
      <c r="G73" s="224">
        <f>'E4-Plan rash. 22-izdat- izvor.'!V231</f>
        <v>0</v>
      </c>
      <c r="H73" s="224">
        <f>'E4-Plan rash. 22-izdat- izvor.'!W231</f>
        <v>0</v>
      </c>
      <c r="I73" s="224">
        <f>'E4-Plan rash. 22-izdat- izvor.'!X231</f>
        <v>0</v>
      </c>
      <c r="J73" s="224">
        <f>'E4-Plan rash. 22-izdat- izvor.'!Y231</f>
        <v>0</v>
      </c>
      <c r="K73" s="224">
        <f>'E4-Plan rash. 22-izdat- izvor.'!Z231</f>
        <v>0</v>
      </c>
      <c r="L73" s="224">
        <f>'E4-Plan rash. 22-izdat- izvor.'!AA231</f>
        <v>0</v>
      </c>
      <c r="M73" s="224">
        <f>'E4-Plan rash. 22-izdat- izvor.'!AB231</f>
        <v>0</v>
      </c>
      <c r="N73" s="224">
        <f>'E4-Plan rash. 22-izdat- izvor.'!AC231</f>
        <v>0</v>
      </c>
      <c r="O73" s="224">
        <f>'E4-Plan rash. 22-izdat- izvor.'!AD231</f>
        <v>0</v>
      </c>
      <c r="P73" s="224">
        <f>'E4-Plan rash. 22-izdat- izvor.'!AE231</f>
        <v>0</v>
      </c>
      <c r="Q73" s="224">
        <f>'E4-Plan rash. 22-izdat- izvor.'!AF231</f>
        <v>0</v>
      </c>
      <c r="R73" s="224">
        <f>'E4-Plan rash. 22-izdat- izvor.'!AG231</f>
        <v>0</v>
      </c>
      <c r="S73" s="224"/>
      <c r="T73" s="224">
        <f>'E4-Plan rash. 22-izdat- izvor.'!AI231</f>
        <v>0</v>
      </c>
      <c r="U73" s="224">
        <f>'E4-Plan rash. 22-izdat- izvor.'!AJ231</f>
        <v>0</v>
      </c>
      <c r="V73" s="224">
        <f>'E4-Plan rash. 22-izdat- izvor.'!AK231</f>
        <v>0</v>
      </c>
      <c r="W73" s="224">
        <f>'E4-Plan rash. 22-izdat- izvor.'!AL231</f>
        <v>0</v>
      </c>
      <c r="X73" s="224">
        <f>'E4-Plan rash. 22-izdat- izvor.'!AM231</f>
        <v>0</v>
      </c>
      <c r="Y73" s="224">
        <f>'E4-Plan rash. 22-izdat- izvor.'!AN231</f>
        <v>0</v>
      </c>
      <c r="Z73" s="224">
        <f>'E4-Plan rash. 22-izdat- izvor.'!AO231</f>
        <v>0</v>
      </c>
      <c r="AA73" s="224">
        <f>'E4-Plan rash. 22-izdat- izvor.'!AO231</f>
        <v>0</v>
      </c>
      <c r="AB73" s="224">
        <f>'E4-Plan rash. 22-izdat- izvor.'!AP231</f>
        <v>0</v>
      </c>
      <c r="AC73" s="224">
        <f>'E4-Plan rash. 22-izdat- izvor.'!AQ231</f>
        <v>0</v>
      </c>
      <c r="AD73" s="224">
        <f>'E4-Plan rash. 22-izdat- izvor.'!AR231</f>
        <v>0</v>
      </c>
    </row>
    <row r="74" spans="1:30" ht="13.2" x14ac:dyDescent="0.25">
      <c r="A74" s="225">
        <v>323</v>
      </c>
      <c r="B74" s="226" t="s">
        <v>46</v>
      </c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8"/>
      <c r="R74" s="228"/>
      <c r="S74" s="228"/>
      <c r="T74" s="228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</row>
    <row r="75" spans="1:30" ht="26.4" x14ac:dyDescent="0.25">
      <c r="A75" s="217" t="s">
        <v>19</v>
      </c>
      <c r="B75" s="218" t="s">
        <v>73</v>
      </c>
      <c r="C75" s="348">
        <f>'E4-Plan rash. 22-izdat- izvor.'!R232</f>
        <v>5281425</v>
      </c>
      <c r="D75" s="348">
        <f>'E4-Plan rash. 22-izdat- izvor.'!S232</f>
        <v>0</v>
      </c>
      <c r="E75" s="348"/>
      <c r="F75" s="348">
        <f>'E4-Plan rash. 22-izdat- izvor.'!U232</f>
        <v>4500000</v>
      </c>
      <c r="G75" s="348">
        <f>'E4-Plan rash. 22-izdat- izvor.'!V232</f>
        <v>0</v>
      </c>
      <c r="H75" s="348">
        <f>'E4-Plan rash. 22-izdat- izvor.'!W232</f>
        <v>0</v>
      </c>
      <c r="I75" s="348">
        <f>'E4-Plan rash. 22-izdat- izvor.'!X232</f>
        <v>681425</v>
      </c>
      <c r="J75" s="348">
        <f>'E4-Plan rash. 22-izdat- izvor.'!Y232</f>
        <v>0</v>
      </c>
      <c r="K75" s="348">
        <f>'E4-Plan rash. 22-izdat- izvor.'!Z232</f>
        <v>0</v>
      </c>
      <c r="L75" s="348">
        <f>'E4-Plan rash. 22-izdat- izvor.'!AA232</f>
        <v>0</v>
      </c>
      <c r="M75" s="348">
        <f>'E4-Plan rash. 22-izdat- izvor.'!AB232</f>
        <v>0</v>
      </c>
      <c r="N75" s="348">
        <f>'E4-Plan rash. 22-izdat- izvor.'!AC232</f>
        <v>100000</v>
      </c>
      <c r="O75" s="348">
        <f>'E4-Plan rash. 22-izdat- izvor.'!AD232</f>
        <v>0</v>
      </c>
      <c r="P75" s="348">
        <f>'E4-Plan rash. 22-izdat- izvor.'!AE232</f>
        <v>0</v>
      </c>
      <c r="Q75" s="348">
        <f>'E4-Plan rash. 22-izdat- izvor.'!AF232</f>
        <v>5241425</v>
      </c>
      <c r="R75" s="348">
        <f>'E4-Plan rash. 22-izdat- izvor.'!AG232</f>
        <v>0</v>
      </c>
      <c r="S75" s="348"/>
      <c r="T75" s="348">
        <f>'E4-Plan rash. 22-izdat- izvor.'!AI232</f>
        <v>4500000</v>
      </c>
      <c r="U75" s="348">
        <f>'E4-Plan rash. 22-izdat- izvor.'!AJ232</f>
        <v>0</v>
      </c>
      <c r="V75" s="348">
        <f>'E4-Plan rash. 22-izdat- izvor.'!AK232</f>
        <v>0</v>
      </c>
      <c r="W75" s="348">
        <f>'E4-Plan rash. 22-izdat- izvor.'!AL232</f>
        <v>641425</v>
      </c>
      <c r="X75" s="348">
        <f>'E4-Plan rash. 22-izdat- izvor.'!AM232</f>
        <v>0</v>
      </c>
      <c r="Y75" s="348">
        <f>'E4-Plan rash. 22-izdat- izvor.'!AN232</f>
        <v>0</v>
      </c>
      <c r="Z75" s="348">
        <f>'E4-Plan rash. 22-izdat- izvor.'!AO232</f>
        <v>0</v>
      </c>
      <c r="AA75" s="348">
        <f>'E4-Plan rash. 22-izdat- izvor.'!AO232</f>
        <v>0</v>
      </c>
      <c r="AB75" s="348">
        <f>'E4-Plan rash. 22-izdat- izvor.'!AP232</f>
        <v>100000</v>
      </c>
      <c r="AC75" s="348">
        <f>'E4-Plan rash. 22-izdat- izvor.'!AQ232</f>
        <v>0</v>
      </c>
      <c r="AD75" s="348">
        <f>'E4-Plan rash. 22-izdat- izvor.'!AR232</f>
        <v>0</v>
      </c>
    </row>
    <row r="76" spans="1:30" ht="13.2" x14ac:dyDescent="0.25">
      <c r="A76" s="220" t="s">
        <v>74</v>
      </c>
      <c r="B76" s="221" t="s">
        <v>87</v>
      </c>
      <c r="C76" s="349">
        <f>'E4-Plan rash. 22-izdat- izvor.'!R233</f>
        <v>2468925</v>
      </c>
      <c r="D76" s="349">
        <f>'E4-Plan rash. 22-izdat- izvor.'!S233</f>
        <v>0</v>
      </c>
      <c r="E76" s="349"/>
      <c r="F76" s="349">
        <f>'E4-Plan rash. 22-izdat- izvor.'!U233</f>
        <v>1687500</v>
      </c>
      <c r="G76" s="349">
        <f>'E4-Plan rash. 22-izdat- izvor.'!V233</f>
        <v>0</v>
      </c>
      <c r="H76" s="349">
        <f>'E4-Plan rash. 22-izdat- izvor.'!W233</f>
        <v>0</v>
      </c>
      <c r="I76" s="349">
        <f>'E4-Plan rash. 22-izdat- izvor.'!X233</f>
        <v>681425</v>
      </c>
      <c r="J76" s="349">
        <f>'E4-Plan rash. 22-izdat- izvor.'!Y233</f>
        <v>0</v>
      </c>
      <c r="K76" s="349">
        <f>'E4-Plan rash. 22-izdat- izvor.'!Z233</f>
        <v>0</v>
      </c>
      <c r="L76" s="349">
        <f>'E4-Plan rash. 22-izdat- izvor.'!AA233</f>
        <v>0</v>
      </c>
      <c r="M76" s="349">
        <f>'E4-Plan rash. 22-izdat- izvor.'!AB233</f>
        <v>0</v>
      </c>
      <c r="N76" s="349">
        <f>'E4-Plan rash. 22-izdat- izvor.'!AC233</f>
        <v>100000</v>
      </c>
      <c r="O76" s="349">
        <f>'E4-Plan rash. 22-izdat- izvor.'!AD233</f>
        <v>0</v>
      </c>
      <c r="P76" s="349">
        <f>'E4-Plan rash. 22-izdat- izvor.'!AE233</f>
        <v>0</v>
      </c>
      <c r="Q76" s="349">
        <f>'E4-Plan rash. 22-izdat- izvor.'!AF233</f>
        <v>2991425</v>
      </c>
      <c r="R76" s="349">
        <f>'E4-Plan rash. 22-izdat- izvor.'!AG233</f>
        <v>0</v>
      </c>
      <c r="S76" s="349"/>
      <c r="T76" s="349">
        <f>'E4-Plan rash. 22-izdat- izvor.'!AI233</f>
        <v>2250000</v>
      </c>
      <c r="U76" s="349">
        <f>'E4-Plan rash. 22-izdat- izvor.'!AJ233</f>
        <v>0</v>
      </c>
      <c r="V76" s="349">
        <f>'E4-Plan rash. 22-izdat- izvor.'!AK233</f>
        <v>0</v>
      </c>
      <c r="W76" s="349">
        <f>'E4-Plan rash. 22-izdat- izvor.'!AL233</f>
        <v>641425</v>
      </c>
      <c r="X76" s="349">
        <f>'E4-Plan rash. 22-izdat- izvor.'!AM233</f>
        <v>0</v>
      </c>
      <c r="Y76" s="349">
        <f>'E4-Plan rash. 22-izdat- izvor.'!AN233</f>
        <v>0</v>
      </c>
      <c r="Z76" s="349">
        <f>'E4-Plan rash. 22-izdat- izvor.'!AO233</f>
        <v>0</v>
      </c>
      <c r="AA76" s="349">
        <f>'E4-Plan rash. 22-izdat- izvor.'!AO233</f>
        <v>0</v>
      </c>
      <c r="AB76" s="349">
        <f>'E4-Plan rash. 22-izdat- izvor.'!AP233</f>
        <v>100000</v>
      </c>
      <c r="AC76" s="349">
        <f>'E4-Plan rash. 22-izdat- izvor.'!AQ233</f>
        <v>0</v>
      </c>
      <c r="AD76" s="349">
        <f>'E4-Plan rash. 22-izdat- izvor.'!AR233</f>
        <v>0</v>
      </c>
    </row>
    <row r="77" spans="1:30" ht="26.4" x14ac:dyDescent="0.25">
      <c r="A77" s="223">
        <v>322</v>
      </c>
      <c r="B77" s="215" t="s">
        <v>386</v>
      </c>
      <c r="C77" s="224">
        <f>'E4-Plan rash. 22-izdat- izvor.'!R237</f>
        <v>636000</v>
      </c>
      <c r="D77" s="224">
        <f>'E4-Plan rash. 22-izdat- izvor.'!S237</f>
        <v>0</v>
      </c>
      <c r="E77" s="224"/>
      <c r="F77" s="224">
        <f>'E4-Plan rash. 22-izdat- izvor.'!U237</f>
        <v>550000</v>
      </c>
      <c r="G77" s="224">
        <f>'E4-Plan rash. 22-izdat- izvor.'!V237</f>
        <v>0</v>
      </c>
      <c r="H77" s="224">
        <f>'E4-Plan rash. 22-izdat- izvor.'!W237</f>
        <v>0</v>
      </c>
      <c r="I77" s="224">
        <f>'E4-Plan rash. 22-izdat- izvor.'!X237</f>
        <v>86000</v>
      </c>
      <c r="J77" s="224">
        <f>'E4-Plan rash. 22-izdat- izvor.'!Y237</f>
        <v>0</v>
      </c>
      <c r="K77" s="224">
        <f>'E4-Plan rash. 22-izdat- izvor.'!Z237</f>
        <v>0</v>
      </c>
      <c r="L77" s="224">
        <f>'E4-Plan rash. 22-izdat- izvor.'!AA237</f>
        <v>0</v>
      </c>
      <c r="M77" s="224">
        <f>'E4-Plan rash. 22-izdat- izvor.'!AB237</f>
        <v>0</v>
      </c>
      <c r="N77" s="224">
        <f>'E4-Plan rash. 22-izdat- izvor.'!AC237</f>
        <v>0</v>
      </c>
      <c r="O77" s="224">
        <f>'E4-Plan rash. 22-izdat- izvor.'!AD237</f>
        <v>0</v>
      </c>
      <c r="P77" s="224">
        <f>'E4-Plan rash. 22-izdat- izvor.'!AE237</f>
        <v>0</v>
      </c>
      <c r="Q77" s="224">
        <f>'E4-Plan rash. 22-izdat- izvor.'!AF237</f>
        <v>636000</v>
      </c>
      <c r="R77" s="224">
        <f>'E4-Plan rash. 22-izdat- izvor.'!AG237</f>
        <v>0</v>
      </c>
      <c r="S77" s="224"/>
      <c r="T77" s="224">
        <f>'E4-Plan rash. 22-izdat- izvor.'!AI237</f>
        <v>550000</v>
      </c>
      <c r="U77" s="224">
        <f>'E4-Plan rash. 22-izdat- izvor.'!AJ237</f>
        <v>0</v>
      </c>
      <c r="V77" s="224">
        <f>'E4-Plan rash. 22-izdat- izvor.'!AK237</f>
        <v>0</v>
      </c>
      <c r="W77" s="224">
        <f>'E4-Plan rash. 22-izdat- izvor.'!AL237</f>
        <v>86000</v>
      </c>
      <c r="X77" s="224">
        <f>'E4-Plan rash. 22-izdat- izvor.'!AM237</f>
        <v>0</v>
      </c>
      <c r="Y77" s="224">
        <f>'E4-Plan rash. 22-izdat- izvor.'!AN237</f>
        <v>0</v>
      </c>
      <c r="Z77" s="224">
        <f>'E4-Plan rash. 22-izdat- izvor.'!AO237</f>
        <v>0</v>
      </c>
      <c r="AA77" s="224">
        <f>'E4-Plan rash. 22-izdat- izvor.'!AO237</f>
        <v>0</v>
      </c>
      <c r="AB77" s="224">
        <f>'E4-Plan rash. 22-izdat- izvor.'!AP237</f>
        <v>0</v>
      </c>
      <c r="AC77" s="224">
        <f>'E4-Plan rash. 22-izdat- izvor.'!AQ237</f>
        <v>0</v>
      </c>
      <c r="AD77" s="224">
        <f>'E4-Plan rash. 22-izdat- izvor.'!AR237</f>
        <v>0</v>
      </c>
    </row>
    <row r="78" spans="1:30" ht="26.4" x14ac:dyDescent="0.25">
      <c r="A78" s="223">
        <v>323</v>
      </c>
      <c r="B78" s="215" t="s">
        <v>387</v>
      </c>
      <c r="C78" s="224">
        <f>'E4-Plan rash. 22-izdat- izvor.'!R240</f>
        <v>1455425</v>
      </c>
      <c r="D78" s="224">
        <f>'E4-Plan rash. 22-izdat- izvor.'!S240</f>
        <v>0</v>
      </c>
      <c r="E78" s="224"/>
      <c r="F78" s="224">
        <f>'E4-Plan rash. 22-izdat- izvor.'!U240</f>
        <v>760000</v>
      </c>
      <c r="G78" s="224">
        <f>'E4-Plan rash. 22-izdat- izvor.'!V240</f>
        <v>0</v>
      </c>
      <c r="H78" s="224">
        <f>'E4-Plan rash. 22-izdat- izvor.'!W240</f>
        <v>0</v>
      </c>
      <c r="I78" s="224">
        <f>'E4-Plan rash. 22-izdat- izvor.'!X240</f>
        <v>595425</v>
      </c>
      <c r="J78" s="224">
        <f>'E4-Plan rash. 22-izdat- izvor.'!Y240</f>
        <v>0</v>
      </c>
      <c r="K78" s="224">
        <f>'E4-Plan rash. 22-izdat- izvor.'!Z240</f>
        <v>0</v>
      </c>
      <c r="L78" s="224">
        <f>'E4-Plan rash. 22-izdat- izvor.'!AA240</f>
        <v>0</v>
      </c>
      <c r="M78" s="224">
        <f>'E4-Plan rash. 22-izdat- izvor.'!AB240</f>
        <v>0</v>
      </c>
      <c r="N78" s="224">
        <f>'E4-Plan rash. 22-izdat- izvor.'!AC240</f>
        <v>100000</v>
      </c>
      <c r="O78" s="224">
        <f>'E4-Plan rash. 22-izdat- izvor.'!AD240</f>
        <v>0</v>
      </c>
      <c r="P78" s="224">
        <f>'E4-Plan rash. 22-izdat- izvor.'!AE240</f>
        <v>0</v>
      </c>
      <c r="Q78" s="224">
        <f>'E4-Plan rash. 22-izdat- izvor.'!AF240</f>
        <v>1455425</v>
      </c>
      <c r="R78" s="224">
        <f>'E4-Plan rash. 22-izdat- izvor.'!AG240</f>
        <v>0</v>
      </c>
      <c r="S78" s="224"/>
      <c r="T78" s="224">
        <f>'E4-Plan rash. 22-izdat- izvor.'!AI240</f>
        <v>800000</v>
      </c>
      <c r="U78" s="224">
        <f>'E4-Plan rash. 22-izdat- izvor.'!AJ240</f>
        <v>0</v>
      </c>
      <c r="V78" s="224">
        <f>'E4-Plan rash. 22-izdat- izvor.'!AK240</f>
        <v>0</v>
      </c>
      <c r="W78" s="224">
        <f>'E4-Plan rash. 22-izdat- izvor.'!AL240</f>
        <v>555425</v>
      </c>
      <c r="X78" s="224">
        <f>'E4-Plan rash. 22-izdat- izvor.'!AM240</f>
        <v>0</v>
      </c>
      <c r="Y78" s="224">
        <f>'E4-Plan rash. 22-izdat- izvor.'!AN240</f>
        <v>0</v>
      </c>
      <c r="Z78" s="224">
        <f>'E4-Plan rash. 22-izdat- izvor.'!AO240</f>
        <v>0</v>
      </c>
      <c r="AA78" s="224">
        <f>'E4-Plan rash. 22-izdat- izvor.'!AO240</f>
        <v>0</v>
      </c>
      <c r="AB78" s="224">
        <f>'E4-Plan rash. 22-izdat- izvor.'!AP240</f>
        <v>100000</v>
      </c>
      <c r="AC78" s="224">
        <f>'E4-Plan rash. 22-izdat- izvor.'!AQ240</f>
        <v>0</v>
      </c>
      <c r="AD78" s="224">
        <f>'E4-Plan rash. 22-izdat- izvor.'!AR240</f>
        <v>0</v>
      </c>
    </row>
    <row r="79" spans="1:30" ht="13.2" x14ac:dyDescent="0.25">
      <c r="A79" s="223">
        <v>32</v>
      </c>
      <c r="B79" s="215"/>
      <c r="C79" s="224">
        <f>SUM(D79:P79)</f>
        <v>2091425</v>
      </c>
      <c r="D79" s="224">
        <f>SUM(D77:D78)</f>
        <v>0</v>
      </c>
      <c r="E79" s="224"/>
      <c r="F79" s="224">
        <f t="shared" ref="F79:P79" si="121">SUM(F77:F78)</f>
        <v>1310000</v>
      </c>
      <c r="G79" s="224">
        <f t="shared" si="121"/>
        <v>0</v>
      </c>
      <c r="H79" s="224">
        <f t="shared" si="121"/>
        <v>0</v>
      </c>
      <c r="I79" s="224">
        <f t="shared" si="121"/>
        <v>681425</v>
      </c>
      <c r="J79" s="224">
        <f t="shared" si="121"/>
        <v>0</v>
      </c>
      <c r="K79" s="224">
        <f t="shared" si="121"/>
        <v>0</v>
      </c>
      <c r="L79" s="224">
        <f t="shared" ref="L79" si="122">SUM(L77:L78)</f>
        <v>0</v>
      </c>
      <c r="M79" s="224">
        <f t="shared" si="121"/>
        <v>0</v>
      </c>
      <c r="N79" s="224">
        <f t="shared" si="121"/>
        <v>100000</v>
      </c>
      <c r="O79" s="224">
        <f t="shared" si="121"/>
        <v>0</v>
      </c>
      <c r="P79" s="224">
        <f t="shared" si="121"/>
        <v>0</v>
      </c>
      <c r="Q79" s="224">
        <f>SUM(R79:AD79)</f>
        <v>2091425</v>
      </c>
      <c r="R79" s="224">
        <f>SUM(R77:R78)</f>
        <v>0</v>
      </c>
      <c r="S79" s="224"/>
      <c r="T79" s="224">
        <f t="shared" ref="T79" si="123">SUM(T77:T78)</f>
        <v>1350000</v>
      </c>
      <c r="U79" s="224">
        <f t="shared" ref="U79" si="124">SUM(U77:U78)</f>
        <v>0</v>
      </c>
      <c r="V79" s="224">
        <f t="shared" ref="V79" si="125">SUM(V77:V78)</f>
        <v>0</v>
      </c>
      <c r="W79" s="224">
        <f t="shared" ref="W79" si="126">SUM(W77:W78)</f>
        <v>641425</v>
      </c>
      <c r="X79" s="224">
        <f t="shared" ref="X79" si="127">SUM(X77:X78)</f>
        <v>0</v>
      </c>
      <c r="Y79" s="224">
        <f t="shared" ref="Y79:Z79" si="128">SUM(Y77:Y78)</f>
        <v>0</v>
      </c>
      <c r="Z79" s="224">
        <f t="shared" si="128"/>
        <v>0</v>
      </c>
      <c r="AA79" s="224">
        <f t="shared" ref="AA79" si="129">SUM(AA77:AA78)</f>
        <v>0</v>
      </c>
      <c r="AB79" s="224">
        <f t="shared" ref="AB79" si="130">SUM(AB77:AB78)</f>
        <v>100000</v>
      </c>
      <c r="AC79" s="224">
        <f t="shared" ref="AC79" si="131">SUM(AC77:AC78)</f>
        <v>0</v>
      </c>
      <c r="AD79" s="224">
        <f t="shared" ref="AD79" si="132">SUM(AD77:AD78)</f>
        <v>0</v>
      </c>
    </row>
    <row r="80" spans="1:30" ht="13.2" x14ac:dyDescent="0.25">
      <c r="A80" s="223">
        <v>412</v>
      </c>
      <c r="B80" s="215" t="s">
        <v>76</v>
      </c>
      <c r="C80" s="224">
        <f>'E4-Plan rash. 22-izdat- izvor.'!R243</f>
        <v>0</v>
      </c>
      <c r="D80" s="224">
        <f>'E4-Plan rash. 22-izdat- izvor.'!S243</f>
        <v>0</v>
      </c>
      <c r="E80" s="224"/>
      <c r="F80" s="224">
        <f>'E4-Plan rash. 22-izdat- izvor.'!U243</f>
        <v>0</v>
      </c>
      <c r="G80" s="224">
        <f>'E4-Plan rash. 22-izdat- izvor.'!V243</f>
        <v>0</v>
      </c>
      <c r="H80" s="224">
        <f>'E4-Plan rash. 22-izdat- izvor.'!W243</f>
        <v>0</v>
      </c>
      <c r="I80" s="224">
        <f>'E4-Plan rash. 22-izdat- izvor.'!X243</f>
        <v>0</v>
      </c>
      <c r="J80" s="224">
        <f>'E4-Plan rash. 22-izdat- izvor.'!Y243</f>
        <v>0</v>
      </c>
      <c r="K80" s="224">
        <f>'E4-Plan rash. 22-izdat- izvor.'!Z243</f>
        <v>0</v>
      </c>
      <c r="L80" s="224">
        <f>'E4-Plan rash. 22-izdat- izvor.'!AA243</f>
        <v>0</v>
      </c>
      <c r="M80" s="224">
        <f>'E4-Plan rash. 22-izdat- izvor.'!AB243</f>
        <v>0</v>
      </c>
      <c r="N80" s="224">
        <f>'E4-Plan rash. 22-izdat- izvor.'!AC243</f>
        <v>0</v>
      </c>
      <c r="O80" s="224">
        <f>'E4-Plan rash. 22-izdat- izvor.'!AD243</f>
        <v>0</v>
      </c>
      <c r="P80" s="224">
        <f>'E4-Plan rash. 22-izdat- izvor.'!AE243</f>
        <v>0</v>
      </c>
      <c r="Q80" s="224">
        <f>'E4-Plan rash. 22-izdat- izvor.'!AF243</f>
        <v>0</v>
      </c>
      <c r="R80" s="224">
        <f>'E4-Plan rash. 22-izdat- izvor.'!AG243</f>
        <v>0</v>
      </c>
      <c r="S80" s="224"/>
      <c r="T80" s="224">
        <f>'E4-Plan rash. 22-izdat- izvor.'!AI243</f>
        <v>0</v>
      </c>
      <c r="U80" s="224">
        <f>'E4-Plan rash. 22-izdat- izvor.'!AJ243</f>
        <v>0</v>
      </c>
      <c r="V80" s="224">
        <f>'E4-Plan rash. 22-izdat- izvor.'!AK243</f>
        <v>0</v>
      </c>
      <c r="W80" s="224">
        <f>'E4-Plan rash. 22-izdat- izvor.'!AL243</f>
        <v>0</v>
      </c>
      <c r="X80" s="224">
        <f>'E4-Plan rash. 22-izdat- izvor.'!AM243</f>
        <v>0</v>
      </c>
      <c r="Y80" s="224">
        <f>'E4-Plan rash. 22-izdat- izvor.'!AN243</f>
        <v>0</v>
      </c>
      <c r="Z80" s="224">
        <f>'E4-Plan rash. 22-izdat- izvor.'!AO243</f>
        <v>0</v>
      </c>
      <c r="AA80" s="224">
        <f>'E4-Plan rash. 22-izdat- izvor.'!AO243</f>
        <v>0</v>
      </c>
      <c r="AB80" s="224">
        <f>'E4-Plan rash. 22-izdat- izvor.'!AP243</f>
        <v>0</v>
      </c>
      <c r="AC80" s="224">
        <f>'E4-Plan rash. 22-izdat- izvor.'!AQ243</f>
        <v>0</v>
      </c>
      <c r="AD80" s="224">
        <f>'E4-Plan rash. 22-izdat- izvor.'!AR243</f>
        <v>0</v>
      </c>
    </row>
    <row r="81" spans="1:30" ht="13.2" x14ac:dyDescent="0.25">
      <c r="A81" s="223">
        <v>422</v>
      </c>
      <c r="B81" s="215" t="s">
        <v>315</v>
      </c>
      <c r="C81" s="224">
        <f>'E4-Plan rash. 22-izdat- izvor.'!R250</f>
        <v>377500</v>
      </c>
      <c r="D81" s="224">
        <f>'E4-Plan rash. 22-izdat- izvor.'!S250</f>
        <v>0</v>
      </c>
      <c r="E81" s="224"/>
      <c r="F81" s="224">
        <f>'E4-Plan rash. 22-izdat- izvor.'!U250</f>
        <v>377500</v>
      </c>
      <c r="G81" s="224">
        <f>'E4-Plan rash. 22-izdat- izvor.'!V250</f>
        <v>0</v>
      </c>
      <c r="H81" s="224">
        <f>'E4-Plan rash. 22-izdat- izvor.'!W250</f>
        <v>0</v>
      </c>
      <c r="I81" s="224">
        <f>'E4-Plan rash. 22-izdat- izvor.'!X250</f>
        <v>0</v>
      </c>
      <c r="J81" s="224">
        <f>'E4-Plan rash. 22-izdat- izvor.'!Y250</f>
        <v>0</v>
      </c>
      <c r="K81" s="224">
        <f>'E4-Plan rash. 22-izdat- izvor.'!Z250</f>
        <v>0</v>
      </c>
      <c r="L81" s="224">
        <f>'E4-Plan rash. 22-izdat- izvor.'!AA250</f>
        <v>0</v>
      </c>
      <c r="M81" s="224">
        <f>'E4-Plan rash. 22-izdat- izvor.'!AB250</f>
        <v>0</v>
      </c>
      <c r="N81" s="224">
        <f>'E4-Plan rash. 22-izdat- izvor.'!AC250</f>
        <v>0</v>
      </c>
      <c r="O81" s="224">
        <f>'E4-Plan rash. 22-izdat- izvor.'!AD250</f>
        <v>0</v>
      </c>
      <c r="P81" s="224">
        <f>'E4-Plan rash. 22-izdat- izvor.'!AE250</f>
        <v>0</v>
      </c>
      <c r="Q81" s="224">
        <f>'E4-Plan rash. 22-izdat- izvor.'!AF250</f>
        <v>900000</v>
      </c>
      <c r="R81" s="224">
        <f>'E4-Plan rash. 22-izdat- izvor.'!AG250</f>
        <v>0</v>
      </c>
      <c r="S81" s="224"/>
      <c r="T81" s="224">
        <f>'E4-Plan rash. 22-izdat- izvor.'!AI250</f>
        <v>900000</v>
      </c>
      <c r="U81" s="224">
        <f>'E4-Plan rash. 22-izdat- izvor.'!AJ250</f>
        <v>0</v>
      </c>
      <c r="V81" s="224">
        <f>'E4-Plan rash. 22-izdat- izvor.'!AK250</f>
        <v>0</v>
      </c>
      <c r="W81" s="224">
        <f>'E4-Plan rash. 22-izdat- izvor.'!AL250</f>
        <v>0</v>
      </c>
      <c r="X81" s="224">
        <f>'E4-Plan rash. 22-izdat- izvor.'!AM250</f>
        <v>0</v>
      </c>
      <c r="Y81" s="224">
        <f>'E4-Plan rash. 22-izdat- izvor.'!AN250</f>
        <v>0</v>
      </c>
      <c r="Z81" s="224">
        <f>'E4-Plan rash. 22-izdat- izvor.'!AO250</f>
        <v>0</v>
      </c>
      <c r="AA81" s="224">
        <f>'E4-Plan rash. 22-izdat- izvor.'!AO250</f>
        <v>0</v>
      </c>
      <c r="AB81" s="224">
        <f>'E4-Plan rash. 22-izdat- izvor.'!AP250</f>
        <v>0</v>
      </c>
      <c r="AC81" s="224">
        <f>'E4-Plan rash. 22-izdat- izvor.'!AQ250</f>
        <v>0</v>
      </c>
      <c r="AD81" s="224">
        <f>'E4-Plan rash. 22-izdat- izvor.'!AR250</f>
        <v>0</v>
      </c>
    </row>
    <row r="82" spans="1:30" ht="13.2" x14ac:dyDescent="0.25">
      <c r="A82" s="223">
        <v>423</v>
      </c>
      <c r="B82" s="215" t="s">
        <v>83</v>
      </c>
      <c r="C82" s="224">
        <f>'E4-Plan rash. 22-izdat- izvor.'!R252</f>
        <v>0</v>
      </c>
      <c r="D82" s="224">
        <f>'E4-Plan rash. 22-izdat- izvor.'!S252</f>
        <v>0</v>
      </c>
      <c r="E82" s="224"/>
      <c r="F82" s="224">
        <f>'E4-Plan rash. 22-izdat- izvor.'!U252</f>
        <v>0</v>
      </c>
      <c r="G82" s="224">
        <f>'E4-Plan rash. 22-izdat- izvor.'!V252</f>
        <v>0</v>
      </c>
      <c r="H82" s="224">
        <f>'E4-Plan rash. 22-izdat- izvor.'!W252</f>
        <v>0</v>
      </c>
      <c r="I82" s="224">
        <f>'E4-Plan rash. 22-izdat- izvor.'!X252</f>
        <v>0</v>
      </c>
      <c r="J82" s="224">
        <f>'E4-Plan rash. 22-izdat- izvor.'!Y252</f>
        <v>0</v>
      </c>
      <c r="K82" s="224">
        <f>'E4-Plan rash. 22-izdat- izvor.'!Z252</f>
        <v>0</v>
      </c>
      <c r="L82" s="224">
        <f>'E4-Plan rash. 22-izdat- izvor.'!AA252</f>
        <v>0</v>
      </c>
      <c r="M82" s="224">
        <f>'E4-Plan rash. 22-izdat- izvor.'!AB252</f>
        <v>0</v>
      </c>
      <c r="N82" s="224">
        <f>'E4-Plan rash. 22-izdat- izvor.'!AC252</f>
        <v>0</v>
      </c>
      <c r="O82" s="224">
        <f>'E4-Plan rash. 22-izdat- izvor.'!AD252</f>
        <v>0</v>
      </c>
      <c r="P82" s="224">
        <f>'E4-Plan rash. 22-izdat- izvor.'!AE252</f>
        <v>0</v>
      </c>
      <c r="Q82" s="224">
        <f>'E4-Plan rash. 22-izdat- izvor.'!AF252</f>
        <v>0</v>
      </c>
      <c r="R82" s="224">
        <f>'E4-Plan rash. 22-izdat- izvor.'!AG252</f>
        <v>0</v>
      </c>
      <c r="S82" s="224"/>
      <c r="T82" s="224">
        <f>'E4-Plan rash. 22-izdat- izvor.'!AI252</f>
        <v>0</v>
      </c>
      <c r="U82" s="224">
        <f>'E4-Plan rash. 22-izdat- izvor.'!AJ252</f>
        <v>0</v>
      </c>
      <c r="V82" s="224">
        <f>'E4-Plan rash. 22-izdat- izvor.'!AK252</f>
        <v>0</v>
      </c>
      <c r="W82" s="224">
        <f>'E4-Plan rash. 22-izdat- izvor.'!AL252</f>
        <v>0</v>
      </c>
      <c r="X82" s="224">
        <f>'E4-Plan rash. 22-izdat- izvor.'!AM252</f>
        <v>0</v>
      </c>
      <c r="Y82" s="224">
        <f>'E4-Plan rash. 22-izdat- izvor.'!AN252</f>
        <v>0</v>
      </c>
      <c r="Z82" s="224">
        <f>'E4-Plan rash. 22-izdat- izvor.'!AO252</f>
        <v>0</v>
      </c>
      <c r="AA82" s="224">
        <f>'E4-Plan rash. 22-izdat- izvor.'!AO252</f>
        <v>0</v>
      </c>
      <c r="AB82" s="224">
        <f>'E4-Plan rash. 22-izdat- izvor.'!AP252</f>
        <v>0</v>
      </c>
      <c r="AC82" s="224">
        <f>'E4-Plan rash. 22-izdat- izvor.'!AQ252</f>
        <v>0</v>
      </c>
      <c r="AD82" s="224">
        <f>'E4-Plan rash. 22-izdat- izvor.'!AR252</f>
        <v>0</v>
      </c>
    </row>
    <row r="83" spans="1:30" ht="13.2" x14ac:dyDescent="0.25">
      <c r="A83" s="223">
        <v>426</v>
      </c>
      <c r="B83" s="215" t="s">
        <v>338</v>
      </c>
      <c r="C83" s="224">
        <f>'E4-Plan rash. 22-izdat- izvor.'!R255</f>
        <v>0</v>
      </c>
      <c r="D83" s="224">
        <f>'E4-Plan rash. 22-izdat- izvor.'!S255</f>
        <v>0</v>
      </c>
      <c r="E83" s="224"/>
      <c r="F83" s="224">
        <f>'E4-Plan rash. 22-izdat- izvor.'!U255</f>
        <v>0</v>
      </c>
      <c r="G83" s="224">
        <f>'E4-Plan rash. 22-izdat- izvor.'!V255</f>
        <v>0</v>
      </c>
      <c r="H83" s="224">
        <f>'E4-Plan rash. 22-izdat- izvor.'!W255</f>
        <v>0</v>
      </c>
      <c r="I83" s="224">
        <f>'E4-Plan rash. 22-izdat- izvor.'!X255</f>
        <v>0</v>
      </c>
      <c r="J83" s="224">
        <f>'E4-Plan rash. 22-izdat- izvor.'!Y255</f>
        <v>0</v>
      </c>
      <c r="K83" s="224">
        <f>'E4-Plan rash. 22-izdat- izvor.'!Z255</f>
        <v>0</v>
      </c>
      <c r="L83" s="224">
        <f>'E4-Plan rash. 22-izdat- izvor.'!AA255</f>
        <v>0</v>
      </c>
      <c r="M83" s="224">
        <f>'E4-Plan rash. 22-izdat- izvor.'!AB255</f>
        <v>0</v>
      </c>
      <c r="N83" s="224">
        <f>'E4-Plan rash. 22-izdat- izvor.'!AC255</f>
        <v>0</v>
      </c>
      <c r="O83" s="224">
        <f>'E4-Plan rash. 22-izdat- izvor.'!AD255</f>
        <v>0</v>
      </c>
      <c r="P83" s="224">
        <f>'E4-Plan rash. 22-izdat- izvor.'!AE255</f>
        <v>0</v>
      </c>
      <c r="Q83" s="224">
        <f>'E4-Plan rash. 22-izdat- izvor.'!AF255</f>
        <v>0</v>
      </c>
      <c r="R83" s="224">
        <f>'E4-Plan rash. 22-izdat- izvor.'!AG255</f>
        <v>0</v>
      </c>
      <c r="S83" s="224"/>
      <c r="T83" s="224">
        <f>'E4-Plan rash. 22-izdat- izvor.'!AI255</f>
        <v>0</v>
      </c>
      <c r="U83" s="224">
        <f>'E4-Plan rash. 22-izdat- izvor.'!AJ255</f>
        <v>0</v>
      </c>
      <c r="V83" s="224">
        <f>'E4-Plan rash. 22-izdat- izvor.'!AK255</f>
        <v>0</v>
      </c>
      <c r="W83" s="224">
        <f>'E4-Plan rash. 22-izdat- izvor.'!AL255</f>
        <v>0</v>
      </c>
      <c r="X83" s="224">
        <f>'E4-Plan rash. 22-izdat- izvor.'!AM255</f>
        <v>0</v>
      </c>
      <c r="Y83" s="224">
        <f>'E4-Plan rash. 22-izdat- izvor.'!AN255</f>
        <v>0</v>
      </c>
      <c r="Z83" s="224">
        <f>'E4-Plan rash. 22-izdat- izvor.'!AO255</f>
        <v>0</v>
      </c>
      <c r="AA83" s="224">
        <f>'E4-Plan rash. 22-izdat- izvor.'!AO255</f>
        <v>0</v>
      </c>
      <c r="AB83" s="224">
        <f>'E4-Plan rash. 22-izdat- izvor.'!AP255</f>
        <v>0</v>
      </c>
      <c r="AC83" s="224">
        <f>'E4-Plan rash. 22-izdat- izvor.'!AQ255</f>
        <v>0</v>
      </c>
      <c r="AD83" s="224">
        <f>'E4-Plan rash. 22-izdat- izvor.'!AR255</f>
        <v>0</v>
      </c>
    </row>
    <row r="84" spans="1:30" ht="13.2" x14ac:dyDescent="0.25">
      <c r="A84" s="223">
        <v>42</v>
      </c>
      <c r="B84" s="215"/>
      <c r="C84" s="224">
        <f>SUM(D84:P84)</f>
        <v>377500</v>
      </c>
      <c r="D84" s="224">
        <f>SUM(D81:D83)</f>
        <v>0</v>
      </c>
      <c r="E84" s="224"/>
      <c r="F84" s="224">
        <f t="shared" ref="F84:P84" si="133">SUM(F81:F83)</f>
        <v>377500</v>
      </c>
      <c r="G84" s="224">
        <f t="shared" si="133"/>
        <v>0</v>
      </c>
      <c r="H84" s="224">
        <f t="shared" si="133"/>
        <v>0</v>
      </c>
      <c r="I84" s="224">
        <f t="shared" si="133"/>
        <v>0</v>
      </c>
      <c r="J84" s="224">
        <f t="shared" si="133"/>
        <v>0</v>
      </c>
      <c r="K84" s="224">
        <f t="shared" si="133"/>
        <v>0</v>
      </c>
      <c r="L84" s="224">
        <f t="shared" ref="L84" si="134">SUM(L81:L83)</f>
        <v>0</v>
      </c>
      <c r="M84" s="224">
        <f t="shared" si="133"/>
        <v>0</v>
      </c>
      <c r="N84" s="224">
        <f t="shared" si="133"/>
        <v>0</v>
      </c>
      <c r="O84" s="224">
        <f t="shared" si="133"/>
        <v>0</v>
      </c>
      <c r="P84" s="224">
        <f t="shared" si="133"/>
        <v>0</v>
      </c>
      <c r="Q84" s="224">
        <f>SUM(R84:AD84)</f>
        <v>900000</v>
      </c>
      <c r="R84" s="224">
        <f>SUM(R81:R83)</f>
        <v>0</v>
      </c>
      <c r="S84" s="224"/>
      <c r="T84" s="224">
        <f t="shared" ref="T84" si="135">SUM(T81:T83)</f>
        <v>900000</v>
      </c>
      <c r="U84" s="224">
        <f t="shared" ref="U84" si="136">SUM(U81:U83)</f>
        <v>0</v>
      </c>
      <c r="V84" s="224">
        <f t="shared" ref="V84" si="137">SUM(V81:V83)</f>
        <v>0</v>
      </c>
      <c r="W84" s="224">
        <f t="shared" ref="W84" si="138">SUM(W81:W83)</f>
        <v>0</v>
      </c>
      <c r="X84" s="224">
        <f t="shared" ref="X84" si="139">SUM(X81:X83)</f>
        <v>0</v>
      </c>
      <c r="Y84" s="224">
        <f t="shared" ref="Y84:Z84" si="140">SUM(Y81:Y83)</f>
        <v>0</v>
      </c>
      <c r="Z84" s="224">
        <f t="shared" si="140"/>
        <v>0</v>
      </c>
      <c r="AA84" s="224">
        <f t="shared" ref="AA84" si="141">SUM(AA81:AA83)</f>
        <v>0</v>
      </c>
      <c r="AB84" s="224">
        <f t="shared" ref="AB84" si="142">SUM(AB81:AB83)</f>
        <v>0</v>
      </c>
      <c r="AC84" s="224">
        <f t="shared" ref="AC84" si="143">SUM(AC81:AC83)</f>
        <v>0</v>
      </c>
      <c r="AD84" s="224">
        <f t="shared" ref="AD84" si="144">SUM(AD81:AD83)</f>
        <v>0</v>
      </c>
    </row>
    <row r="85" spans="1:30" ht="26.4" x14ac:dyDescent="0.25">
      <c r="A85" s="223">
        <v>451</v>
      </c>
      <c r="B85" s="215" t="s">
        <v>388</v>
      </c>
      <c r="C85" s="224">
        <f>'E4-Plan rash. 22-izdat- izvor.'!R259</f>
        <v>0</v>
      </c>
      <c r="D85" s="224">
        <f>'E4-Plan rash. 22-izdat- izvor.'!S259</f>
        <v>0</v>
      </c>
      <c r="E85" s="224"/>
      <c r="F85" s="224">
        <f>'E4-Plan rash. 22-izdat- izvor.'!U259</f>
        <v>0</v>
      </c>
      <c r="G85" s="224">
        <f>'E4-Plan rash. 22-izdat- izvor.'!V259</f>
        <v>0</v>
      </c>
      <c r="H85" s="224">
        <f>'E4-Plan rash. 22-izdat- izvor.'!W259</f>
        <v>0</v>
      </c>
      <c r="I85" s="224">
        <f>'E4-Plan rash. 22-izdat- izvor.'!X259</f>
        <v>0</v>
      </c>
      <c r="J85" s="224">
        <f>'E4-Plan rash. 22-izdat- izvor.'!Y259</f>
        <v>0</v>
      </c>
      <c r="K85" s="224">
        <f>'E4-Plan rash. 22-izdat- izvor.'!Z259</f>
        <v>0</v>
      </c>
      <c r="L85" s="224">
        <f>'E4-Plan rash. 22-izdat- izvor.'!AA259</f>
        <v>0</v>
      </c>
      <c r="M85" s="224">
        <f>'E4-Plan rash. 22-izdat- izvor.'!AB259</f>
        <v>0</v>
      </c>
      <c r="N85" s="224">
        <f>'E4-Plan rash. 22-izdat- izvor.'!AC259</f>
        <v>0</v>
      </c>
      <c r="O85" s="224">
        <f>'E4-Plan rash. 22-izdat- izvor.'!AD259</f>
        <v>0</v>
      </c>
      <c r="P85" s="224">
        <f>'E4-Plan rash. 22-izdat- izvor.'!AE259</f>
        <v>0</v>
      </c>
      <c r="Q85" s="224">
        <f>'E4-Plan rash. 22-izdat- izvor.'!AF259</f>
        <v>0</v>
      </c>
      <c r="R85" s="224">
        <f>'E4-Plan rash. 22-izdat- izvor.'!AG259</f>
        <v>0</v>
      </c>
      <c r="S85" s="224"/>
      <c r="T85" s="224">
        <f>'E4-Plan rash. 22-izdat- izvor.'!AI259</f>
        <v>0</v>
      </c>
      <c r="U85" s="224">
        <f>'E4-Plan rash. 22-izdat- izvor.'!AJ259</f>
        <v>0</v>
      </c>
      <c r="V85" s="224">
        <f>'E4-Plan rash. 22-izdat- izvor.'!AK259</f>
        <v>0</v>
      </c>
      <c r="W85" s="224">
        <f>'E4-Plan rash. 22-izdat- izvor.'!AL259</f>
        <v>0</v>
      </c>
      <c r="X85" s="224">
        <f>'E4-Plan rash. 22-izdat- izvor.'!AM259</f>
        <v>0</v>
      </c>
      <c r="Y85" s="224">
        <f>'E4-Plan rash. 22-izdat- izvor.'!AN259</f>
        <v>0</v>
      </c>
      <c r="Z85" s="224">
        <f>'E4-Plan rash. 22-izdat- izvor.'!AO259</f>
        <v>0</v>
      </c>
      <c r="AA85" s="224">
        <f>'E4-Plan rash. 22-izdat- izvor.'!AO259</f>
        <v>0</v>
      </c>
      <c r="AB85" s="224">
        <f>'E4-Plan rash. 22-izdat- izvor.'!AP259</f>
        <v>0</v>
      </c>
      <c r="AC85" s="224">
        <f>'E4-Plan rash. 22-izdat- izvor.'!AQ259</f>
        <v>0</v>
      </c>
      <c r="AD85" s="224">
        <f>'E4-Plan rash. 22-izdat- izvor.'!AR259</f>
        <v>0</v>
      </c>
    </row>
    <row r="86" spans="1:30" s="197" customFormat="1" ht="13.2" x14ac:dyDescent="0.25">
      <c r="A86" s="220" t="s">
        <v>74</v>
      </c>
      <c r="B86" s="221" t="s">
        <v>88</v>
      </c>
      <c r="C86" s="349">
        <f>'E4-Plan rash. 22-izdat- izvor.'!R260</f>
        <v>2812500</v>
      </c>
      <c r="D86" s="349">
        <f>'E4-Plan rash. 22-izdat- izvor.'!S260</f>
        <v>0</v>
      </c>
      <c r="E86" s="349"/>
      <c r="F86" s="349">
        <f>'E4-Plan rash. 22-izdat- izvor.'!U260</f>
        <v>2812500</v>
      </c>
      <c r="G86" s="349">
        <f>'E4-Plan rash. 22-izdat- izvor.'!V260</f>
        <v>0</v>
      </c>
      <c r="H86" s="349">
        <f>'E4-Plan rash. 22-izdat- izvor.'!W260</f>
        <v>0</v>
      </c>
      <c r="I86" s="349">
        <f>'E4-Plan rash. 22-izdat- izvor.'!X260</f>
        <v>0</v>
      </c>
      <c r="J86" s="349">
        <f>'E4-Plan rash. 22-izdat- izvor.'!Y260</f>
        <v>0</v>
      </c>
      <c r="K86" s="349">
        <f>'E4-Plan rash. 22-izdat- izvor.'!Z260</f>
        <v>0</v>
      </c>
      <c r="L86" s="349">
        <f>'E4-Plan rash. 22-izdat- izvor.'!AA260</f>
        <v>0</v>
      </c>
      <c r="M86" s="349">
        <f>'E4-Plan rash. 22-izdat- izvor.'!AB260</f>
        <v>0</v>
      </c>
      <c r="N86" s="349">
        <f>'E4-Plan rash. 22-izdat- izvor.'!AC260</f>
        <v>0</v>
      </c>
      <c r="O86" s="349">
        <f>'E4-Plan rash. 22-izdat- izvor.'!AD260</f>
        <v>0</v>
      </c>
      <c r="P86" s="349">
        <f>'E4-Plan rash. 22-izdat- izvor.'!AE260</f>
        <v>0</v>
      </c>
      <c r="Q86" s="349">
        <f>'E4-Plan rash. 22-izdat- izvor.'!AF260</f>
        <v>2250000</v>
      </c>
      <c r="R86" s="349">
        <f>'E4-Plan rash. 22-izdat- izvor.'!AG260</f>
        <v>0</v>
      </c>
      <c r="S86" s="349"/>
      <c r="T86" s="349">
        <f>'E4-Plan rash. 22-izdat- izvor.'!AI260</f>
        <v>2250000</v>
      </c>
      <c r="U86" s="349">
        <f>'E4-Plan rash. 22-izdat- izvor.'!AJ260</f>
        <v>0</v>
      </c>
      <c r="V86" s="349">
        <f>'E4-Plan rash. 22-izdat- izvor.'!AK260</f>
        <v>0</v>
      </c>
      <c r="W86" s="349">
        <f>'E4-Plan rash. 22-izdat- izvor.'!AL260</f>
        <v>0</v>
      </c>
      <c r="X86" s="349">
        <f>'E4-Plan rash. 22-izdat- izvor.'!AM260</f>
        <v>0</v>
      </c>
      <c r="Y86" s="349">
        <f>'E4-Plan rash. 22-izdat- izvor.'!AN260</f>
        <v>0</v>
      </c>
      <c r="Z86" s="349">
        <f>'E4-Plan rash. 22-izdat- izvor.'!AO260</f>
        <v>0</v>
      </c>
      <c r="AA86" s="349">
        <f>'E4-Plan rash. 22-izdat- izvor.'!AO260</f>
        <v>0</v>
      </c>
      <c r="AB86" s="349">
        <f>'E4-Plan rash. 22-izdat- izvor.'!AP260</f>
        <v>0</v>
      </c>
      <c r="AC86" s="349">
        <f>'E4-Plan rash. 22-izdat- izvor.'!AQ260</f>
        <v>0</v>
      </c>
      <c r="AD86" s="349">
        <f>'E4-Plan rash. 22-izdat- izvor.'!AR260</f>
        <v>0</v>
      </c>
    </row>
    <row r="87" spans="1:30" ht="26.4" x14ac:dyDescent="0.25">
      <c r="A87" s="231">
        <v>423</v>
      </c>
      <c r="B87" s="232" t="s">
        <v>89</v>
      </c>
      <c r="C87" s="233">
        <f>'E4-Plan rash. 22-izdat- izvor.'!R262</f>
        <v>2812500</v>
      </c>
      <c r="D87" s="233">
        <f>'E4-Plan rash. 22-izdat- izvor.'!S262</f>
        <v>0</v>
      </c>
      <c r="E87" s="233"/>
      <c r="F87" s="233">
        <f>'E4-Plan rash. 22-izdat- izvor.'!U262</f>
        <v>2812500</v>
      </c>
      <c r="G87" s="233">
        <f>'E4-Plan rash. 22-izdat- izvor.'!V262</f>
        <v>0</v>
      </c>
      <c r="H87" s="233">
        <f>'E4-Plan rash. 22-izdat- izvor.'!W262</f>
        <v>0</v>
      </c>
      <c r="I87" s="233">
        <f>'E4-Plan rash. 22-izdat- izvor.'!X262</f>
        <v>0</v>
      </c>
      <c r="J87" s="233">
        <f>'E4-Plan rash. 22-izdat- izvor.'!Y262</f>
        <v>0</v>
      </c>
      <c r="K87" s="233">
        <f>'E4-Plan rash. 22-izdat- izvor.'!Z262</f>
        <v>0</v>
      </c>
      <c r="L87" s="233">
        <f>'E4-Plan rash. 22-izdat- izvor.'!AA262</f>
        <v>0</v>
      </c>
      <c r="M87" s="233">
        <f>'E4-Plan rash. 22-izdat- izvor.'!AB262</f>
        <v>0</v>
      </c>
      <c r="N87" s="233">
        <f>'E4-Plan rash. 22-izdat- izvor.'!AC262</f>
        <v>0</v>
      </c>
      <c r="O87" s="233">
        <f>'E4-Plan rash. 22-izdat- izvor.'!AD262</f>
        <v>0</v>
      </c>
      <c r="P87" s="233">
        <f>'E4-Plan rash. 22-izdat- izvor.'!AE262</f>
        <v>0</v>
      </c>
      <c r="Q87" s="233">
        <f>'E4-Plan rash. 22-izdat- izvor.'!AF262</f>
        <v>2250000</v>
      </c>
      <c r="R87" s="233">
        <f>'E4-Plan rash. 22-izdat- izvor.'!AG262</f>
        <v>0</v>
      </c>
      <c r="S87" s="233"/>
      <c r="T87" s="233">
        <f>'E4-Plan rash. 22-izdat- izvor.'!AI262</f>
        <v>2250000</v>
      </c>
      <c r="U87" s="233">
        <f>'E4-Plan rash. 22-izdat- izvor.'!AJ262</f>
        <v>0</v>
      </c>
      <c r="V87" s="233">
        <f>'E4-Plan rash. 22-izdat- izvor.'!AK262</f>
        <v>0</v>
      </c>
      <c r="W87" s="233">
        <f>'E4-Plan rash. 22-izdat- izvor.'!AL262</f>
        <v>0</v>
      </c>
      <c r="X87" s="233">
        <f>'E4-Plan rash. 22-izdat- izvor.'!AM262</f>
        <v>0</v>
      </c>
      <c r="Y87" s="233">
        <f>'E4-Plan rash. 22-izdat- izvor.'!AN262</f>
        <v>0</v>
      </c>
      <c r="Z87" s="233">
        <f>'E4-Plan rash. 22-izdat- izvor.'!AO262</f>
        <v>0</v>
      </c>
      <c r="AA87" s="233">
        <f>'E4-Plan rash. 22-izdat- izvor.'!AO262</f>
        <v>0</v>
      </c>
      <c r="AB87" s="233">
        <f>'E4-Plan rash. 22-izdat- izvor.'!AP262</f>
        <v>0</v>
      </c>
      <c r="AC87" s="233">
        <f>'E4-Plan rash. 22-izdat- izvor.'!AQ262</f>
        <v>0</v>
      </c>
      <c r="AD87" s="233">
        <f>'E4-Plan rash. 22-izdat- izvor.'!AR262</f>
        <v>0</v>
      </c>
    </row>
    <row r="88" spans="1:30" ht="27" thickBot="1" x14ac:dyDescent="0.3">
      <c r="A88" s="234">
        <v>425</v>
      </c>
      <c r="B88" s="235" t="s">
        <v>393</v>
      </c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28"/>
      <c r="R88" s="228"/>
      <c r="S88" s="228"/>
      <c r="T88" s="228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</row>
    <row r="89" spans="1:30" ht="13.8" thickBot="1" x14ac:dyDescent="0.3">
      <c r="A89" s="237"/>
      <c r="B89" s="238" t="s">
        <v>90</v>
      </c>
      <c r="C89" s="239">
        <f t="shared" ref="C89:AD89" si="145">C7+C57+C75</f>
        <v>71148571</v>
      </c>
      <c r="D89" s="239">
        <f t="shared" si="145"/>
        <v>4500000</v>
      </c>
      <c r="E89" s="239">
        <f t="shared" si="145"/>
        <v>0</v>
      </c>
      <c r="F89" s="239">
        <f t="shared" si="145"/>
        <v>4500000</v>
      </c>
      <c r="G89" s="239">
        <f t="shared" si="145"/>
        <v>300000</v>
      </c>
      <c r="H89" s="239">
        <f t="shared" si="145"/>
        <v>0</v>
      </c>
      <c r="I89" s="239">
        <f t="shared" si="145"/>
        <v>5921350</v>
      </c>
      <c r="J89" s="239">
        <f t="shared" si="145"/>
        <v>50658550</v>
      </c>
      <c r="K89" s="239">
        <f t="shared" si="145"/>
        <v>4149490</v>
      </c>
      <c r="L89" s="239">
        <f t="shared" ref="L89" si="146">L7+L57+L75</f>
        <v>1019181</v>
      </c>
      <c r="M89" s="239">
        <f t="shared" si="145"/>
        <v>0</v>
      </c>
      <c r="N89" s="239">
        <f t="shared" si="145"/>
        <v>100000</v>
      </c>
      <c r="O89" s="239">
        <f t="shared" si="145"/>
        <v>0</v>
      </c>
      <c r="P89" s="239">
        <f t="shared" si="145"/>
        <v>0</v>
      </c>
      <c r="Q89" s="239">
        <f t="shared" si="145"/>
        <v>66820390</v>
      </c>
      <c r="R89" s="239">
        <f t="shared" si="145"/>
        <v>5000000</v>
      </c>
      <c r="S89" s="239">
        <f t="shared" si="145"/>
        <v>0</v>
      </c>
      <c r="T89" s="239">
        <f t="shared" si="145"/>
        <v>4500000</v>
      </c>
      <c r="U89" s="239">
        <f t="shared" si="145"/>
        <v>300000</v>
      </c>
      <c r="V89" s="239">
        <f t="shared" si="145"/>
        <v>0</v>
      </c>
      <c r="W89" s="239">
        <f t="shared" si="145"/>
        <v>5916350</v>
      </c>
      <c r="X89" s="239">
        <f t="shared" si="145"/>
        <v>50658550</v>
      </c>
      <c r="Y89" s="239">
        <f t="shared" si="145"/>
        <v>345490</v>
      </c>
      <c r="Z89" s="239">
        <f t="shared" ref="Z89" si="147">Z7+Z57+Z75</f>
        <v>0</v>
      </c>
      <c r="AA89" s="239">
        <f t="shared" si="145"/>
        <v>0</v>
      </c>
      <c r="AB89" s="239">
        <f t="shared" si="145"/>
        <v>100000</v>
      </c>
      <c r="AC89" s="239">
        <f t="shared" si="145"/>
        <v>0</v>
      </c>
      <c r="AD89" s="239">
        <f t="shared" si="145"/>
        <v>0</v>
      </c>
    </row>
    <row r="90" spans="1:30" x14ac:dyDescent="0.25">
      <c r="C90" s="436">
        <f>SUM(D89:P89)</f>
        <v>71148571</v>
      </c>
      <c r="Q90" s="437">
        <f>SUM(R89:AD89)</f>
        <v>66820390</v>
      </c>
    </row>
  </sheetData>
  <mergeCells count="3">
    <mergeCell ref="A1:P1"/>
    <mergeCell ref="D3:F3"/>
    <mergeCell ref="R3:T3"/>
  </mergeCells>
  <printOptions horizontalCentered="1"/>
  <pageMargins left="0.19685039370078741" right="0.19685039370078741" top="0.43307086614173229" bottom="0.39370078740157483" header="0.51181102362204722" footer="0.19685039370078741"/>
  <pageSetup paperSize="9" scale="85" firstPageNumber="3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19</vt:i4>
      </vt:variant>
    </vt:vector>
  </HeadingPairs>
  <TitlesOfParts>
    <vt:vector size="36" baseType="lpstr">
      <vt:lpstr>Sažetak općeg dijela-</vt:lpstr>
      <vt:lpstr>E3-2022 Plan prih.po izv.</vt:lpstr>
      <vt:lpstr>E2- 2022-24 Plan prih.po izv  </vt:lpstr>
      <vt:lpstr>E5-Plan prih.po izvor.</vt:lpstr>
      <vt:lpstr>E4-Plan rash.-izdat</vt:lpstr>
      <vt:lpstr>E4-Plan rash. 22-izdat- izvor.</vt:lpstr>
      <vt:lpstr>E3- 2022-Plan rash. i izdat. </vt:lpstr>
      <vt:lpstr>E3-2023-24-Plan rash. i izd </vt:lpstr>
      <vt:lpstr>E3i2-Plan rash. i izd</vt:lpstr>
      <vt:lpstr>StaroSažetak općeg dijela</vt:lpstr>
      <vt:lpstr>E2-2023-24-Plan rash. i izd </vt:lpstr>
      <vt:lpstr>E4-Plan  višk izvori</vt:lpstr>
      <vt:lpstr>Opći dio - Prihodi</vt:lpstr>
      <vt:lpstr>Opći dio - rashodi</vt:lpstr>
      <vt:lpstr>List1</vt:lpstr>
      <vt:lpstr>Opći dioP - Prihodi (2)</vt:lpstr>
      <vt:lpstr>Opći dioP - rashodi (2)</vt:lpstr>
      <vt:lpstr>'E2- 2022-24 Plan prih.po izv  '!Print_Area</vt:lpstr>
      <vt:lpstr>'E3-2022 Plan prih.po izv.'!Print_Area</vt:lpstr>
      <vt:lpstr>'E4-Plan  višk izvori'!Print_Area</vt:lpstr>
      <vt:lpstr>'E4-Plan rash.-izdat'!Print_Area</vt:lpstr>
      <vt:lpstr>'Sažetak općeg dijela-'!Print_Area</vt:lpstr>
      <vt:lpstr>'E2-2023-24-Plan rash. i izd '!Print_Titles</vt:lpstr>
      <vt:lpstr>'E3- 2022-Plan rash. i izdat. '!Print_Titles</vt:lpstr>
      <vt:lpstr>'E3-2023-24-Plan rash. i izd '!Print_Titles</vt:lpstr>
      <vt:lpstr>'E3i2-Plan rash. i izd'!Print_Titles</vt:lpstr>
      <vt:lpstr>'E4-Plan  višk izvori'!Print_Titles</vt:lpstr>
      <vt:lpstr>'E4-Plan rash. 22-izdat- izvor.'!Print_Titles</vt:lpstr>
      <vt:lpstr>'E4-Plan rash.-izdat'!Print_Titles</vt:lpstr>
      <vt:lpstr>'E2-2023-24-Plan rash. i izd '!Print_Titles_0</vt:lpstr>
      <vt:lpstr>'E3- 2022-Plan rash. i izdat. '!Print_Titles_0</vt:lpstr>
      <vt:lpstr>'E3-2023-24-Plan rash. i izd '!Print_Titles_0</vt:lpstr>
      <vt:lpstr>'E3i2-Plan rash. i izd'!Print_Titles_0</vt:lpstr>
      <vt:lpstr>'E4-Plan  višk izvori'!Print_Titles_0</vt:lpstr>
      <vt:lpstr>'E4-Plan rash. 22-izdat- izvor.'!Print_Titles_0</vt:lpstr>
      <vt:lpstr>'E4-Plan rash.-izdat'!Print_Titles_0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Trnjina Marković</cp:lastModifiedBy>
  <cp:revision>10</cp:revision>
  <cp:lastPrinted>2021-12-15T09:56:24Z</cp:lastPrinted>
  <dcterms:created xsi:type="dcterms:W3CDTF">2013-09-11T11:00:21Z</dcterms:created>
  <dcterms:modified xsi:type="dcterms:W3CDTF">2022-01-04T08:49:08Z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BExAnalyzer_OldName">
    <vt:lpwstr>Prilog 7. MODEL PRIJEDLOGA FINANCIJSKOG PLANA ZA USTANOVE U ZDRAVSTVU U POSTUPKU SANACIJE.xls</vt:lpwstr>
  </property>
  <property fmtid="{D5CDD505-2E9C-101B-9397-08002B2CF9AE}" pid="4" name="Company">
    <vt:lpwstr>Ministarstvo Financija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