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ina.UHMP\Documents\UV-2022\UV 30-12-22\"/>
    </mc:Choice>
  </mc:AlternateContent>
  <xr:revisionPtr revIDLastSave="0" documentId="13_ncr:1_{C71144ED-A57B-4FA6-9F6A-6B02BF14638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3" l="1"/>
  <c r="I31" i="3" s="1"/>
  <c r="H32" i="3"/>
  <c r="H31" i="3" s="1"/>
  <c r="G32" i="3"/>
  <c r="G31" i="3" s="1"/>
  <c r="F32" i="3"/>
  <c r="F31" i="3" s="1"/>
  <c r="E32" i="3"/>
  <c r="E31" i="3"/>
  <c r="I29" i="3"/>
  <c r="H29" i="3"/>
  <c r="G29" i="3"/>
  <c r="F29" i="3"/>
  <c r="E29" i="3"/>
  <c r="I21" i="3"/>
  <c r="H21" i="3"/>
  <c r="G21" i="3"/>
  <c r="F21" i="3"/>
  <c r="E21" i="3"/>
  <c r="I18" i="3"/>
  <c r="H18" i="3"/>
  <c r="G18" i="3"/>
  <c r="F18" i="3"/>
  <c r="E18" i="3"/>
  <c r="I16" i="3"/>
  <c r="H16" i="3"/>
  <c r="G16" i="3"/>
  <c r="F16" i="3"/>
  <c r="E16" i="3"/>
  <c r="I14" i="3"/>
  <c r="H14" i="3"/>
  <c r="G14" i="3"/>
  <c r="F14" i="3"/>
  <c r="E14" i="3"/>
  <c r="I11" i="3"/>
  <c r="H11" i="3"/>
  <c r="G11" i="3"/>
  <c r="F11" i="3"/>
  <c r="E11" i="3"/>
  <c r="I10" i="3" l="1"/>
  <c r="I34" i="3" s="1"/>
  <c r="H10" i="3"/>
  <c r="H34" i="3" s="1"/>
  <c r="F10" i="3"/>
  <c r="F34" i="3" s="1"/>
  <c r="E10" i="3"/>
  <c r="E34" i="3" s="1"/>
  <c r="G10" i="3"/>
  <c r="G34" i="3" s="1"/>
  <c r="K28" i="1"/>
  <c r="O12" i="1"/>
  <c r="O11" i="1"/>
  <c r="O9" i="1"/>
  <c r="O8" i="1"/>
  <c r="O7" i="1" s="1"/>
  <c r="M12" i="1"/>
  <c r="M11" i="1"/>
  <c r="M9" i="1"/>
  <c r="M8" i="1"/>
  <c r="M7" i="1" s="1"/>
  <c r="K12" i="1"/>
  <c r="K11" i="1"/>
  <c r="K9" i="1"/>
  <c r="K8" i="1"/>
  <c r="K7" i="1" s="1"/>
  <c r="I7" i="1" l="1"/>
  <c r="G10" i="1"/>
  <c r="O10" i="1"/>
  <c r="M10" i="1"/>
  <c r="M13" i="1" s="1"/>
  <c r="K10" i="1"/>
  <c r="I10" i="1"/>
  <c r="I13" i="1" l="1"/>
  <c r="I31" i="1" s="1"/>
  <c r="G7" i="1"/>
  <c r="G13" i="1" s="1"/>
  <c r="G31" i="1" s="1"/>
  <c r="N10" i="1"/>
  <c r="N7" i="1"/>
  <c r="N13" i="1" s="1"/>
  <c r="L10" i="1" l="1"/>
  <c r="J10" i="1"/>
  <c r="H10" i="1"/>
  <c r="F10" i="1"/>
  <c r="O13" i="1"/>
  <c r="L7" i="1"/>
  <c r="J7" i="1"/>
  <c r="J13" i="1" s="1"/>
  <c r="K13" i="1" s="1"/>
  <c r="H7" i="1"/>
  <c r="F7" i="1"/>
  <c r="F13" i="1" s="1"/>
  <c r="F31" i="1" s="1"/>
  <c r="H13" i="1" l="1"/>
  <c r="L13" i="1"/>
</calcChain>
</file>

<file path=xl/sharedStrings.xml><?xml version="1.0" encoding="utf-8"?>
<sst xmlns="http://schemas.openxmlformats.org/spreadsheetml/2006/main" count="312" uniqueCount="115">
  <si>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</si>
  <si>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</si>
  <si>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</si>
  <si>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</si>
  <si>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</si>
  <si>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</si>
  <si>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</si>
  <si>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</si>
  <si>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</si>
  <si>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</si>
  <si>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</si>
  <si>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</si>
  <si>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</si>
  <si>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</si>
  <si>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</si>
  <si>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</si>
  <si>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</si>
  <si>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</si>
  <si>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</si>
  <si>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RASHODI POSLOVANJA</t>
  </si>
  <si>
    <t>Naziv rashoda</t>
  </si>
  <si>
    <t>Rashodi poslovanja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</si>
  <si>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</si>
  <si>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</si>
  <si>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</si>
  <si>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</si>
  <si>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</si>
  <si>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</si>
  <si>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</si>
  <si>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</si>
  <si>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</si>
  <si>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</si>
  <si>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</si>
  <si>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</si>
  <si>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</si>
  <si>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</si>
  <si>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</si>
  <si>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</si>
  <si>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</si>
  <si>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</si>
  <si>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</si>
  <si>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</si>
  <si>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</si>
  <si>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</si>
  <si>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VIŠAK  IZ PRETHODNE(IH) GODINE KOJI ĆE SE RASPOREDITI</t>
  </si>
  <si>
    <t>MANJAK IZ PRETHODNE(IH) GODINE KOJI ĆE SE  POKRITI</t>
  </si>
  <si>
    <t>Izvršenje 2021. EUR</t>
  </si>
  <si>
    <t>Plan 2022.  - EUR</t>
  </si>
  <si>
    <t>Projekcija 
za 2024.  EUR</t>
  </si>
  <si>
    <t>Projekcija 
za 2024.  KN</t>
  </si>
  <si>
    <t>Plan za 2023. EUR</t>
  </si>
  <si>
    <t>Plan 2022. - KN</t>
  </si>
  <si>
    <t>Izvršenje 2021. KN</t>
  </si>
  <si>
    <t>Plan za 2023. KN</t>
  </si>
  <si>
    <t>Projekcija 
za 2025. EUR</t>
  </si>
  <si>
    <t>Projekcija 
za 2025. KN</t>
  </si>
  <si>
    <t>FINANCIJSKI PLAN ZAVODA ZA HITNU MEDICINU PRIMORSKO-GORANSKE ŽUPANIJE
ZA 2023. I PROJEKCIJA ZA 2024. I 2025. GODINU</t>
  </si>
  <si>
    <t>RKP br.: 29461 ZAVOD ZA HITNU MEDICINU PGŽ</t>
  </si>
  <si>
    <t>Funk. klas: 0721 Opće medicinske usluge</t>
  </si>
  <si>
    <t>6 Prihodi poslovanja</t>
  </si>
  <si>
    <t>63 Pomoći iz inozemstva i od subjekata unutar općeg proračuna</t>
  </si>
  <si>
    <t>Izvor: 43 Prihodi za posebne namjene - proračunski korisnici</t>
  </si>
  <si>
    <t>Izvor: 52 Pomoći - proračunski korisnici</t>
  </si>
  <si>
    <t>64 Prihodi od imovine</t>
  </si>
  <si>
    <t>Izvor: 32 Vlastiti prihodi - proračunski korisnici</t>
  </si>
  <si>
    <t>65 Prihodi od upravnih i administrativnih pristojbi, pristojbi po posebnim propisima i naknada</t>
  </si>
  <si>
    <t>Izvor: 73 Prihodi od prodaje ili zamjene nefin. imov. i naknade štete s nalova osiguranja - prorač. korisnici</t>
  </si>
  <si>
    <t>66 Prihodi od prodaje proizvoda i robe te pruženih usluga i prihodi od donacija te povrati po protestiranim jamstvima</t>
  </si>
  <si>
    <t>Izvor: 62 Donacije - proračunski korisnici</t>
  </si>
  <si>
    <t>67 Prihodi iz nadležnog proračuna i od HZZO-a temeljem ugovornih obveza</t>
  </si>
  <si>
    <t>Izvor: 11 Opći prihodi i primici</t>
  </si>
  <si>
    <t>Izvor: 18 Prenesena sredstva - opći prihodi i primici</t>
  </si>
  <si>
    <t>Izvor: 41 Prihodi za posebne namjene - proračunski korisnici</t>
  </si>
  <si>
    <t>Izvor: 44 Prihodi za decentralizirane funkcije</t>
  </si>
  <si>
    <t>Izvor: 51 Pomoći</t>
  </si>
  <si>
    <t>Izvor: 48 Prenesena sredstva - naknade za koncesije</t>
  </si>
  <si>
    <t>68 Kazne, upravne mjere i ostali prihodi</t>
  </si>
  <si>
    <t>7 Prihodi od prodaje nefinancijske imovine</t>
  </si>
  <si>
    <t>72 Prihodi od prodaje proizvedene dugotrajne imovine</t>
  </si>
  <si>
    <t>SVEUKUPNO PRIHODI</t>
  </si>
  <si>
    <t>31 Rashodi za zaposlene</t>
  </si>
  <si>
    <t>32 Materijalni rashodi</t>
  </si>
  <si>
    <t>34 Financijski rashodi</t>
  </si>
  <si>
    <t>4 Rashodi za nabavu nefinancijske imovine</t>
  </si>
  <si>
    <t>42 Rashodi za nabavu proizvedene dugotrajne imovine</t>
  </si>
  <si>
    <t>Izvor: 82 Namjenski primici</t>
  </si>
  <si>
    <t>SVEUKUPNO RASHODI</t>
  </si>
  <si>
    <t>SVEUKUPNO RASHODI I IZDACI</t>
  </si>
  <si>
    <t>Program: 4206 Sigurnost zdravlja i prava na zdravstvene usluge</t>
  </si>
  <si>
    <t>A 420601 Dostupnost na primarnoj razini zdravstvene zaštite</t>
  </si>
  <si>
    <t>3 Rashodi poslovanja</t>
  </si>
  <si>
    <t>38 Ostali rashodi</t>
  </si>
  <si>
    <t>Izvor: 41 Namjenski prihodi</t>
  </si>
  <si>
    <t>Izvor: 48 Prenesena sredstva - namjenski prihodi</t>
  </si>
  <si>
    <t>A 420603 Specijalizacije doktora medicine</t>
  </si>
  <si>
    <t>A 420611 Specijalističko usavršavanje doktora medicine - EU projekt</t>
  </si>
  <si>
    <t>A 420612 Sufinanciranje posljedica zdravstvene krize uzrokovane pandemijom COVID - 19</t>
  </si>
  <si>
    <t>A 420614 Sufinanciranje HMP u turističkoj sezoni - Zavod za hitnu medicinu PGŽ</t>
  </si>
  <si>
    <t>Program: 4207 Unaprjeđenje kvalitete zdravstvene zaštite</t>
  </si>
  <si>
    <t>A 420702 Sufinanciranje HMP u turističkoj sezoni - Zavod za hitnu medicinu PGŽ</t>
  </si>
  <si>
    <t>Program: 4208 Investicije u zdravstvenu infrastrukturu</t>
  </si>
  <si>
    <t>K 420802 Ulaganje i opremanje objekata</t>
  </si>
  <si>
    <t>K 420803 Zanavljanje voznog parka</t>
  </si>
  <si>
    <t>K 420811 Zdravstveni centar Rujevica Zapad - Zavod za hitnu medicinu PGŽ</t>
  </si>
  <si>
    <t>A 420614</t>
  </si>
  <si>
    <t>A 420611</t>
  </si>
  <si>
    <t>A 420603</t>
  </si>
  <si>
    <t>A 420601</t>
  </si>
  <si>
    <t>A 420702</t>
  </si>
  <si>
    <t>K 420811</t>
  </si>
  <si>
    <t xml:space="preserve">K 420803 </t>
  </si>
  <si>
    <t>K 420802</t>
  </si>
  <si>
    <t>A 420612</t>
  </si>
  <si>
    <t>FINANCIJSKI PLAN ZAVODA ZA HITNU MEDICINU PRIMORSKO.GORANSKE ŽUPANIJE
ZA 2023. I PROJEKCIJA ZA 2024. I 2025. GODINU</t>
  </si>
  <si>
    <t xml:space="preserve"> FINANCIJSKI PLAN ZAVODA ZA HITNU MEDICINU PRIMORSKO GORANSKE ŽUPANIJE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</si>
</sst>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18" fillId="0" borderId="5" xfId="0" applyFont="1" applyBorder="1" applyAlignment="1">
      <alignment horizontal="right" vertical="center"/>
    </xf>
    <xf numFmtId="0" fontId="19" fillId="0" borderId="1" xfId="0" quotePrefix="1" applyFont="1" applyBorder="1" applyAlignment="1">
      <alignment horizontal="left" wrapText="1"/>
    </xf>
    <xf numFmtId="0" fontId="19" fillId="0" borderId="2" xfId="0" quotePrefix="1" applyFont="1" applyBorder="1" applyAlignment="1">
      <alignment horizontal="left" wrapText="1"/>
    </xf>
    <xf numFmtId="0" fontId="19" fillId="0" borderId="2" xfId="0" quotePrefix="1" applyFont="1" applyBorder="1" applyAlignment="1">
      <alignment horizontal="center" wrapText="1"/>
    </xf>
    <xf numFmtId="0" fontId="19" fillId="0" borderId="2" xfId="0" quotePrefix="1" applyNumberFormat="1" applyFont="1" applyFill="1" applyBorder="1" applyAlignment="1" applyProtection="1">
      <alignment horizontal="left"/>
    </xf>
    <xf numFmtId="0" fontId="19" fillId="2" borderId="3" xfId="0" applyNumberFormat="1" applyFont="1" applyFill="1" applyBorder="1" applyAlignment="1" applyProtection="1">
      <alignment horizontal="center" vertical="center" wrapText="1"/>
    </xf>
    <xf numFmtId="4" fontId="19" fillId="3" borderId="3" xfId="0" applyNumberFormat="1" applyFont="1" applyFill="1" applyBorder="1" applyAlignment="1">
      <alignment horizontal="right"/>
    </xf>
    <xf numFmtId="4" fontId="19" fillId="0" borderId="3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horizontal="left" vertical="center"/>
    </xf>
    <xf numFmtId="0" fontId="21" fillId="3" borderId="2" xfId="0" applyNumberFormat="1" applyFont="1" applyFill="1" applyBorder="1" applyAlignment="1" applyProtection="1">
      <alignment vertical="center"/>
    </xf>
    <xf numFmtId="4" fontId="19" fillId="0" borderId="3" xfId="0" applyNumberFormat="1" applyFont="1" applyBorder="1" applyAlignment="1">
      <alignment horizontal="right"/>
    </xf>
    <xf numFmtId="4" fontId="19" fillId="0" borderId="3" xfId="0" applyNumberFormat="1" applyFont="1" applyFill="1" applyBorder="1" applyAlignment="1" applyProtection="1">
      <alignment horizontal="right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3" fontId="19" fillId="0" borderId="3" xfId="0" applyNumberFormat="1" applyFont="1" applyBorder="1" applyAlignment="1">
      <alignment horizontal="right"/>
    </xf>
    <xf numFmtId="3" fontId="19" fillId="3" borderId="3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3" fontId="19" fillId="4" borderId="1" xfId="0" quotePrefix="1" applyNumberFormat="1" applyFont="1" applyFill="1" applyBorder="1" applyAlignment="1">
      <alignment horizontal="right"/>
    </xf>
    <xf numFmtId="3" fontId="19" fillId="4" borderId="3" xfId="0" applyNumberFormat="1" applyFont="1" applyFill="1" applyBorder="1" applyAlignment="1" applyProtection="1">
      <alignment horizontal="right" wrapText="1"/>
    </xf>
    <xf numFmtId="4" fontId="19" fillId="3" borderId="1" xfId="0" quotePrefix="1" applyNumberFormat="1" applyFont="1" applyFill="1" applyBorder="1" applyAlignment="1">
      <alignment horizontal="right"/>
    </xf>
    <xf numFmtId="4" fontId="19" fillId="3" borderId="3" xfId="0" applyNumberFormat="1" applyFont="1" applyFill="1" applyBorder="1" applyAlignment="1" applyProtection="1">
      <alignment horizontal="right" wrapText="1"/>
    </xf>
    <xf numFmtId="0" fontId="19" fillId="3" borderId="1" xfId="0" applyNumberFormat="1" applyFont="1" applyFill="1" applyBorder="1" applyAlignment="1" applyProtection="1">
      <alignment horizontal="left" vertical="center" wrapText="1"/>
    </xf>
    <xf numFmtId="0" fontId="19" fillId="3" borderId="2" xfId="0" applyNumberFormat="1" applyFont="1" applyFill="1" applyBorder="1" applyAlignment="1" applyProtection="1">
      <alignment horizontal="left" vertical="center" wrapText="1"/>
    </xf>
    <xf numFmtId="0" fontId="19" fillId="3" borderId="4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9" fillId="3" borderId="1" xfId="0" applyNumberFormat="1" applyFont="1" applyFill="1" applyBorder="1" applyAlignment="1">
      <alignment horizontal="right"/>
    </xf>
    <xf numFmtId="4" fontId="24" fillId="5" borderId="6" xfId="0" applyNumberFormat="1" applyFont="1" applyFill="1" applyBorder="1" applyAlignment="1">
      <alignment horizontal="right" wrapText="1" indent="1"/>
    </xf>
    <xf numFmtId="4" fontId="25" fillId="5" borderId="6" xfId="0" applyNumberFormat="1" applyFont="1" applyFill="1" applyBorder="1" applyAlignment="1">
      <alignment horizontal="right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26" fillId="0" borderId="6" xfId="0" applyNumberFormat="1" applyFont="1" applyBorder="1" applyAlignment="1">
      <alignment horizontal="right" wrapText="1" indent="1"/>
    </xf>
    <xf numFmtId="4" fontId="27" fillId="5" borderId="6" xfId="0" applyNumberFormat="1" applyFont="1" applyFill="1" applyBorder="1" applyAlignment="1">
      <alignment horizontal="right" wrapText="1" indent="1"/>
    </xf>
    <xf numFmtId="0" fontId="24" fillId="5" borderId="6" xfId="0" applyFont="1" applyFill="1" applyBorder="1" applyAlignment="1">
      <alignment horizontal="left" wrapText="1" indent="1"/>
    </xf>
    <xf numFmtId="0" fontId="28" fillId="5" borderId="6" xfId="0" applyFont="1" applyFill="1" applyBorder="1" applyAlignment="1">
      <alignment horizontal="left" wrapText="1" indent="1"/>
    </xf>
    <xf numFmtId="4" fontId="28" fillId="2" borderId="6" xfId="0" applyNumberFormat="1" applyFont="1" applyFill="1" applyBorder="1" applyAlignment="1">
      <alignment horizontal="right" wrapText="1" indent="1"/>
    </xf>
    <xf numFmtId="0" fontId="28" fillId="5" borderId="6" xfId="0" applyFont="1" applyFill="1" applyBorder="1" applyAlignment="1">
      <alignment horizontal="left" wrapText="1" indent="2"/>
    </xf>
    <xf numFmtId="4" fontId="28" fillId="5" borderId="6" xfId="0" applyNumberFormat="1" applyFont="1" applyFill="1" applyBorder="1" applyAlignment="1">
      <alignment horizontal="right" wrapText="1" indent="1"/>
    </xf>
    <xf numFmtId="0" fontId="25" fillId="5" borderId="6" xfId="0" applyFont="1" applyFill="1" applyBorder="1" applyAlignment="1">
      <alignment horizontal="left" wrapText="1" indent="3"/>
    </xf>
    <xf numFmtId="0" fontId="25" fillId="5" borderId="6" xfId="0" applyFont="1" applyFill="1" applyBorder="1" applyAlignment="1">
      <alignment horizontal="left" wrapText="1" indent="1"/>
    </xf>
    <xf numFmtId="0" fontId="29" fillId="5" borderId="6" xfId="0" applyFont="1" applyFill="1" applyBorder="1" applyAlignment="1">
      <alignment horizontal="left" wrapText="1" indent="1"/>
    </xf>
    <xf numFmtId="4" fontId="29" fillId="5" borderId="6" xfId="0" applyNumberFormat="1" applyFont="1" applyFill="1" applyBorder="1" applyAlignment="1">
      <alignment horizontal="right" wrapText="1" indent="1"/>
    </xf>
    <xf numFmtId="0" fontId="25" fillId="5" borderId="6" xfId="0" applyFont="1" applyFill="1" applyBorder="1" applyAlignment="1">
      <alignment horizontal="right" wrapText="1" indent="1"/>
    </xf>
    <xf numFmtId="0" fontId="29" fillId="5" borderId="6" xfId="0" applyFont="1" applyFill="1" applyBorder="1" applyAlignment="1">
      <alignment horizontal="right" wrapText="1" indent="1"/>
    </xf>
    <xf numFmtId="0" fontId="25" fillId="0" borderId="6" xfId="0" applyFont="1" applyFill="1" applyBorder="1" applyAlignment="1">
      <alignment horizontal="left" wrapText="1" indent="3"/>
    </xf>
    <xf numFmtId="0" fontId="25" fillId="2" borderId="6" xfId="0" applyFont="1" applyFill="1" applyBorder="1" applyAlignment="1">
      <alignment horizontal="left" wrapText="1" indent="3"/>
    </xf>
    <xf numFmtId="4" fontId="25" fillId="0" borderId="6" xfId="0" applyNumberFormat="1" applyFont="1" applyBorder="1" applyAlignment="1">
      <alignment horizontal="right" wrapText="1" indent="1"/>
    </xf>
    <xf numFmtId="2" fontId="28" fillId="5" borderId="6" xfId="0" applyNumberFormat="1" applyFont="1" applyFill="1" applyBorder="1" applyAlignment="1">
      <alignment horizontal="right" wrapText="1" indent="1"/>
    </xf>
    <xf numFmtId="4" fontId="30" fillId="5" borderId="6" xfId="0" applyNumberFormat="1" applyFont="1" applyFill="1" applyBorder="1" applyAlignment="1">
      <alignment horizontal="right" wrapText="1" indent="1"/>
    </xf>
    <xf numFmtId="0" fontId="11" fillId="0" borderId="6" xfId="0" applyFont="1" applyFill="1" applyBorder="1" applyAlignment="1">
      <alignment horizontal="left" wrapText="1" indent="1"/>
    </xf>
    <xf numFmtId="4" fontId="11" fillId="0" borderId="6" xfId="0" applyNumberFormat="1" applyFont="1" applyFill="1" applyBorder="1" applyAlignment="1">
      <alignment horizontal="right" wrapText="1" indent="1"/>
    </xf>
    <xf numFmtId="4" fontId="31" fillId="0" borderId="6" xfId="0" applyNumberFormat="1" applyFont="1" applyFill="1" applyBorder="1" applyAlignment="1">
      <alignment horizontal="right" wrapText="1" indent="1"/>
    </xf>
    <xf numFmtId="0" fontId="28" fillId="0" borderId="6" xfId="0" applyFont="1" applyFill="1" applyBorder="1" applyAlignment="1">
      <alignment horizontal="left" wrapText="1" indent="2"/>
    </xf>
    <xf numFmtId="4" fontId="28" fillId="0" borderId="6" xfId="0" applyNumberFormat="1" applyFont="1" applyFill="1" applyBorder="1" applyAlignment="1">
      <alignment horizontal="right" wrapText="1" indent="1"/>
    </xf>
    <xf numFmtId="4" fontId="30" fillId="0" borderId="6" xfId="0" applyNumberFormat="1" applyFont="1" applyFill="1" applyBorder="1" applyAlignment="1">
      <alignment horizontal="right" wrapText="1" indent="1"/>
    </xf>
    <xf numFmtId="0" fontId="28" fillId="5" borderId="6" xfId="0" applyFont="1" applyFill="1" applyBorder="1" applyAlignment="1">
      <alignment horizontal="left" wrapText="1" indent="3"/>
    </xf>
    <xf numFmtId="0" fontId="28" fillId="5" borderId="6" xfId="0" applyFont="1" applyFill="1" applyBorder="1" applyAlignment="1">
      <alignment horizontal="left" wrapText="1" indent="4"/>
    </xf>
    <xf numFmtId="0" fontId="25" fillId="5" borderId="6" xfId="0" applyFont="1" applyFill="1" applyBorder="1" applyAlignment="1">
      <alignment horizontal="left" wrapText="1" indent="5"/>
    </xf>
    <xf numFmtId="0" fontId="30" fillId="5" borderId="6" xfId="0" applyFont="1" applyFill="1" applyBorder="1" applyAlignment="1">
      <alignment horizontal="left" wrapText="1" indent="1"/>
    </xf>
    <xf numFmtId="0" fontId="28" fillId="5" borderId="6" xfId="0" applyFont="1" applyFill="1" applyBorder="1" applyAlignment="1">
      <alignment horizontal="right" wrapText="1" indent="1"/>
    </xf>
    <xf numFmtId="0" fontId="30" fillId="0" borderId="6" xfId="0" applyFont="1" applyFill="1" applyBorder="1" applyAlignment="1">
      <alignment horizontal="left" wrapText="1" indent="1"/>
    </xf>
    <xf numFmtId="0" fontId="28" fillId="0" borderId="6" xfId="0" applyFont="1" applyFill="1" applyBorder="1" applyAlignment="1">
      <alignment horizontal="left" wrapText="1" indent="1"/>
    </xf>
    <xf numFmtId="0" fontId="11" fillId="0" borderId="6" xfId="0" applyFont="1" applyFill="1" applyBorder="1" applyAlignment="1">
      <alignment horizontal="left" wrapText="1" indent="2"/>
    </xf>
    <xf numFmtId="0" fontId="31" fillId="0" borderId="6" xfId="0" applyFont="1" applyFill="1" applyBorder="1" applyAlignment="1">
      <alignment horizontal="left" wrapText="1" indent="1"/>
    </xf>
    <xf numFmtId="0" fontId="6" fillId="2" borderId="1" xfId="0" applyNumberFormat="1" applyFont="1" applyFill="1" applyBorder="1" applyAlignment="1" applyProtection="1">
      <alignment horizontal="left" vertical="center" indent="1"/>
    </xf>
    <xf numFmtId="0" fontId="28" fillId="5" borderId="6" xfId="0" applyFont="1" applyFill="1" applyBorder="1" applyAlignment="1">
      <alignment horizontal="left" indent="1"/>
    </xf>
    <xf numFmtId="0" fontId="6" fillId="2" borderId="2" xfId="0" applyNumberFormat="1" applyFont="1" applyFill="1" applyBorder="1" applyAlignment="1" applyProtection="1">
      <alignment horizontal="left" vertical="center" indent="1"/>
    </xf>
    <xf numFmtId="0" fontId="6" fillId="2" borderId="4" xfId="0" applyNumberFormat="1" applyFont="1" applyFill="1" applyBorder="1" applyAlignment="1" applyProtection="1">
      <alignment horizontal="left" vertical="center" indent="1"/>
    </xf>
    <xf numFmtId="0" fontId="32" fillId="2" borderId="1" xfId="0" applyNumberFormat="1" applyFont="1" applyFill="1" applyBorder="1" applyAlignment="1" applyProtection="1">
      <alignment horizontal="left" vertical="center" indent="1"/>
    </xf>
    <xf numFmtId="0" fontId="33" fillId="4" borderId="3" xfId="0" applyNumberFormat="1" applyFont="1" applyFill="1" applyBorder="1" applyAlignment="1" applyProtection="1">
      <alignment horizontal="center" vertical="center" wrapText="1"/>
    </xf>
    <xf numFmtId="0" fontId="33" fillId="4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wrapText="1"/>
    </xf>
    <xf numFmtId="0" fontId="20" fillId="0" borderId="1" xfId="0" quotePrefix="1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vertical="center" wrapText="1"/>
    </xf>
    <xf numFmtId="0" fontId="19" fillId="4" borderId="1" xfId="0" applyNumberFormat="1" applyFont="1" applyFill="1" applyBorder="1" applyAlignment="1" applyProtection="1">
      <alignment horizontal="left" vertical="center" wrapText="1"/>
    </xf>
    <xf numFmtId="0" fontId="19" fillId="4" borderId="2" xfId="0" applyNumberFormat="1" applyFont="1" applyFill="1" applyBorder="1" applyAlignment="1" applyProtection="1">
      <alignment horizontal="left" vertical="center" wrapText="1"/>
    </xf>
    <xf numFmtId="0" fontId="19" fillId="4" borderId="4" xfId="0" applyNumberFormat="1" applyFont="1" applyFill="1" applyBorder="1" applyAlignment="1" applyProtection="1">
      <alignment horizontal="left" vertical="center" wrapText="1"/>
    </xf>
    <xf numFmtId="0" fontId="19" fillId="3" borderId="1" xfId="0" applyNumberFormat="1" applyFont="1" applyFill="1" applyBorder="1" applyAlignment="1" applyProtection="1">
      <alignment horizontal="left" vertical="center" wrapText="1"/>
    </xf>
    <xf numFmtId="0" fontId="19" fillId="3" borderId="2" xfId="0" applyNumberFormat="1" applyFont="1" applyFill="1" applyBorder="1" applyAlignment="1" applyProtection="1">
      <alignment horizontal="left" vertical="center" wrapText="1"/>
    </xf>
    <xf numFmtId="0" fontId="19" fillId="3" borderId="4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0" fillId="3" borderId="1" xfId="0" quotePrefix="1" applyNumberFormat="1" applyFont="1" applyFill="1" applyBorder="1" applyAlignment="1" applyProtection="1">
      <alignment horizontal="left" vertical="center" wrapText="1"/>
    </xf>
    <xf numFmtId="0" fontId="21" fillId="3" borderId="2" xfId="0" applyNumberFormat="1" applyFont="1" applyFill="1" applyBorder="1" applyAlignment="1" applyProtection="1">
      <alignment vertical="center" wrapText="1"/>
    </xf>
    <xf numFmtId="0" fontId="20" fillId="0" borderId="1" xfId="0" quotePrefix="1" applyFont="1" applyBorder="1" applyAlignment="1">
      <alignment horizontal="left" vertical="center"/>
    </xf>
    <xf numFmtId="0" fontId="21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20" fillId="3" borderId="1" xfId="0" applyNumberFormat="1" applyFont="1" applyFill="1" applyBorder="1" applyAlignment="1" applyProtection="1">
      <alignment horizontal="left" vertical="center" wrapText="1"/>
    </xf>
    <xf numFmtId="0" fontId="21" fillId="3" borderId="2" xfId="0" applyNumberFormat="1" applyFont="1" applyFill="1" applyBorder="1" applyAlignment="1" applyProtection="1">
      <alignment vertical="center"/>
    </xf>
    <xf numFmtId="0" fontId="20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K3" sqref="K3"/>
    </sheetView>
  </sheetViews>
  <sheetFormatPr defaultRowHeight="14.4" x14ac:dyDescent="0.3"/>
  <cols>
    <col min="5" max="5" width="5.6640625" customWidth="1"/>
    <col min="6" max="6" width="13.5546875" customWidth="1"/>
    <col min="7" max="7" width="12.33203125" customWidth="1"/>
    <col min="8" max="8" width="13" customWidth="1"/>
    <col min="9" max="9" width="13.21875" customWidth="1"/>
    <col min="10" max="10" width="13.5546875" customWidth="1"/>
    <col min="11" max="11" width="13.109375" customWidth="1"/>
    <col min="12" max="12" width="11.77734375" customWidth="1"/>
    <col min="13" max="14" width="13.33203125" customWidth="1"/>
    <col min="15" max="15" width="12.109375" customWidth="1"/>
  </cols>
  <sheetData>
    <row r="1" spans="1:15" ht="42" customHeight="1" x14ac:dyDescent="0.3">
      <c r="A1" s="115" t="s">
        <v>114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5.6" x14ac:dyDescent="0.3">
      <c r="A2" s="115" t="s">
        <v>29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</row>
    <row r="3" spans="1:15" ht="12.45" customHeight="1" x14ac:dyDescent="0.3">
      <c r="A3" s="3"/>
      <c r="B3" s="3"/>
      <c r="C3" s="3"/>
      <c r="D3" s="3"/>
      <c r="E3" s="3"/>
      <c r="F3" s="3"/>
      <c r="G3" s="19"/>
      <c r="H3" s="3"/>
      <c r="I3" s="19"/>
      <c r="J3" s="3"/>
      <c r="K3" s="19"/>
      <c r="L3" s="4"/>
      <c r="M3" s="4"/>
      <c r="N3" s="4"/>
      <c r="O3" s="4"/>
    </row>
    <row r="4" spans="1:15" ht="18" customHeight="1" x14ac:dyDescent="0.3">
      <c r="A4" s="115" t="s">
        <v>32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17.399999999999999" x14ac:dyDescent="0.3">
      <c r="A5" s="1"/>
      <c r="B5" s="2"/>
      <c r="C5" s="2"/>
      <c r="D5" s="2"/>
      <c r="E5" s="5"/>
      <c r="F5" s="6"/>
      <c r="G5" s="6"/>
      <c r="H5" s="6"/>
      <c r="I5" s="6"/>
      <c r="J5" s="6"/>
      <c r="K5" s="6"/>
      <c r="L5" s="6"/>
      <c r="M5" s="6"/>
      <c r="N5" s="6"/>
      <c r="O5" s="21" t="s">
        <v>35</v>
      </c>
    </row>
    <row r="6" spans="1:15" ht="20.399999999999999" x14ac:dyDescent="0.3">
      <c r="A6" s="22"/>
      <c r="B6" s="23"/>
      <c r="C6" s="23"/>
      <c r="D6" s="24"/>
      <c r="E6" s="25"/>
      <c r="F6" s="26" t="s">
        <v>46</v>
      </c>
      <c r="G6" s="26" t="s">
        <v>52</v>
      </c>
      <c r="H6" s="26" t="s">
        <v>47</v>
      </c>
      <c r="I6" s="26" t="s">
        <v>51</v>
      </c>
      <c r="J6" s="26" t="s">
        <v>50</v>
      </c>
      <c r="K6" s="26" t="s">
        <v>53</v>
      </c>
      <c r="L6" s="26" t="s">
        <v>48</v>
      </c>
      <c r="M6" s="26" t="s">
        <v>49</v>
      </c>
      <c r="N6" s="26" t="s">
        <v>54</v>
      </c>
      <c r="O6" s="26" t="s">
        <v>55</v>
      </c>
    </row>
    <row r="7" spans="1:15" x14ac:dyDescent="0.3">
      <c r="A7" s="118" t="s">
        <v>0</v>
      </c>
      <c r="B7" s="112"/>
      <c r="C7" s="112"/>
      <c r="D7" s="112"/>
      <c r="E7" s="119"/>
      <c r="F7" s="27">
        <f>SUM(F8:F9)</f>
        <v>8733214.3900000006</v>
      </c>
      <c r="G7" s="27">
        <f>SUM(G8:G9)</f>
        <v>65800403.850000001</v>
      </c>
      <c r="H7" s="27">
        <f t="shared" ref="H7:O7" si="0">SUM(H8:H9)</f>
        <v>10435991.4</v>
      </c>
      <c r="I7" s="27">
        <f t="shared" si="0"/>
        <v>78629976.719999999</v>
      </c>
      <c r="J7" s="27">
        <f t="shared" si="0"/>
        <v>10693920</v>
      </c>
      <c r="K7" s="27">
        <f t="shared" si="0"/>
        <v>80573340.24000001</v>
      </c>
      <c r="L7" s="27">
        <f t="shared" si="0"/>
        <v>15675320</v>
      </c>
      <c r="M7" s="27">
        <f t="shared" si="0"/>
        <v>118105698.54000001</v>
      </c>
      <c r="N7" s="27">
        <f t="shared" ref="N7" si="1">SUM(N8:N9)</f>
        <v>11870320</v>
      </c>
      <c r="O7" s="27">
        <f t="shared" si="0"/>
        <v>89436926.040000007</v>
      </c>
    </row>
    <row r="8" spans="1:15" x14ac:dyDescent="0.3">
      <c r="A8" s="108" t="s">
        <v>1</v>
      </c>
      <c r="B8" s="101"/>
      <c r="C8" s="101"/>
      <c r="D8" s="101"/>
      <c r="E8" s="114"/>
      <c r="F8" s="28">
        <v>8733214.3900000006</v>
      </c>
      <c r="G8" s="28">
        <v>65800403.850000001</v>
      </c>
      <c r="H8" s="28">
        <v>10435991.4</v>
      </c>
      <c r="I8" s="28">
        <v>78629976.719999999</v>
      </c>
      <c r="J8" s="28">
        <v>10693780</v>
      </c>
      <c r="K8" s="28">
        <f>J8*7.5345</f>
        <v>80572285.410000011</v>
      </c>
      <c r="L8" s="28">
        <v>15675180</v>
      </c>
      <c r="M8" s="28">
        <f>L8*7.5345</f>
        <v>118104643.71000001</v>
      </c>
      <c r="N8" s="28">
        <v>11870180</v>
      </c>
      <c r="O8" s="28">
        <f>N8*7.5345</f>
        <v>89435871.210000008</v>
      </c>
    </row>
    <row r="9" spans="1:15" x14ac:dyDescent="0.3">
      <c r="A9" s="120" t="s">
        <v>2</v>
      </c>
      <c r="B9" s="114"/>
      <c r="C9" s="114"/>
      <c r="D9" s="114"/>
      <c r="E9" s="114"/>
      <c r="F9" s="28"/>
      <c r="G9" s="28"/>
      <c r="H9" s="28"/>
      <c r="I9" s="28"/>
      <c r="J9" s="28">
        <v>140</v>
      </c>
      <c r="K9" s="28">
        <f>J9*7.5345</f>
        <v>1054.8300000000002</v>
      </c>
      <c r="L9" s="28">
        <v>140</v>
      </c>
      <c r="M9" s="28">
        <f>L9*7.5345</f>
        <v>1054.8300000000002</v>
      </c>
      <c r="N9" s="28">
        <v>140</v>
      </c>
      <c r="O9" s="28">
        <f>N9*7.5345</f>
        <v>1054.8300000000002</v>
      </c>
    </row>
    <row r="10" spans="1:15" x14ac:dyDescent="0.3">
      <c r="A10" s="29" t="s">
        <v>3</v>
      </c>
      <c r="B10" s="30"/>
      <c r="C10" s="30"/>
      <c r="D10" s="30"/>
      <c r="E10" s="30"/>
      <c r="F10" s="27">
        <f>SUM(F11:F12)</f>
        <v>8800743.5099999998</v>
      </c>
      <c r="G10" s="27">
        <f>SUM(G11:G12)</f>
        <v>66309201.859999999</v>
      </c>
      <c r="H10" s="27">
        <f t="shared" ref="H10:L10" si="2">SUM(H11:H12)</f>
        <v>10246797.74</v>
      </c>
      <c r="I10" s="27">
        <f>SUM(I11:I12)</f>
        <v>77204495</v>
      </c>
      <c r="J10" s="27">
        <f t="shared" si="2"/>
        <v>10617570</v>
      </c>
      <c r="K10" s="27">
        <f>SUM(K11:K12)</f>
        <v>79998081.165000007</v>
      </c>
      <c r="L10" s="27">
        <f t="shared" si="2"/>
        <v>15675320</v>
      </c>
      <c r="M10" s="27">
        <f>SUM(M11:M12)</f>
        <v>118105698.54000001</v>
      </c>
      <c r="N10" s="27">
        <f t="shared" ref="N10" si="3">SUM(N11:N12)</f>
        <v>11870320</v>
      </c>
      <c r="O10" s="27">
        <f>SUM(O11:O12)</f>
        <v>89436926.040000007</v>
      </c>
    </row>
    <row r="11" spans="1:15" x14ac:dyDescent="0.3">
      <c r="A11" s="100" t="s">
        <v>4</v>
      </c>
      <c r="B11" s="101"/>
      <c r="C11" s="101"/>
      <c r="D11" s="101"/>
      <c r="E11" s="101"/>
      <c r="F11" s="28">
        <v>8651123.3599999994</v>
      </c>
      <c r="G11" s="28">
        <v>65181888.890000001</v>
      </c>
      <c r="H11" s="31">
        <v>9379361.2599999998</v>
      </c>
      <c r="I11" s="28">
        <v>70668795</v>
      </c>
      <c r="J11" s="28">
        <v>9744876</v>
      </c>
      <c r="K11" s="28">
        <f t="shared" ref="K11:K13" si="4">J11*7.5345</f>
        <v>73422768.222000003</v>
      </c>
      <c r="L11" s="28">
        <v>9383522</v>
      </c>
      <c r="M11" s="28">
        <f>L11*7.5345</f>
        <v>70700146.509000003</v>
      </c>
      <c r="N11" s="32">
        <v>9431731</v>
      </c>
      <c r="O11" s="28">
        <f t="shared" ref="O11:O12" si="5">N11*7.5345</f>
        <v>71063377.219500005</v>
      </c>
    </row>
    <row r="12" spans="1:15" x14ac:dyDescent="0.3">
      <c r="A12" s="113" t="s">
        <v>5</v>
      </c>
      <c r="B12" s="114"/>
      <c r="C12" s="114"/>
      <c r="D12" s="114"/>
      <c r="E12" s="114"/>
      <c r="F12" s="31">
        <v>149620.15</v>
      </c>
      <c r="G12" s="31">
        <v>1127312.97</v>
      </c>
      <c r="H12" s="31">
        <v>867436.48</v>
      </c>
      <c r="I12" s="28">
        <v>6535700</v>
      </c>
      <c r="J12" s="31">
        <v>872694</v>
      </c>
      <c r="K12" s="28">
        <f t="shared" si="4"/>
        <v>6575312.943</v>
      </c>
      <c r="L12" s="31">
        <v>6291798</v>
      </c>
      <c r="M12" s="28">
        <f>L12*7.5345</f>
        <v>47405552.031000003</v>
      </c>
      <c r="N12" s="32">
        <v>2438589</v>
      </c>
      <c r="O12" s="28">
        <f t="shared" si="5"/>
        <v>18373548.820500001</v>
      </c>
    </row>
    <row r="13" spans="1:15" x14ac:dyDescent="0.3">
      <c r="A13" s="111" t="s">
        <v>6</v>
      </c>
      <c r="B13" s="112"/>
      <c r="C13" s="112"/>
      <c r="D13" s="112"/>
      <c r="E13" s="112"/>
      <c r="F13" s="27">
        <f>F7-F10</f>
        <v>-67529.11999999918</v>
      </c>
      <c r="G13" s="27">
        <f>G7-G10</f>
        <v>-508798.00999999791</v>
      </c>
      <c r="H13" s="27">
        <f t="shared" ref="H13:O13" si="6">H7-H10</f>
        <v>189193.66000000015</v>
      </c>
      <c r="I13" s="27">
        <f>I7-I10</f>
        <v>1425481.7199999988</v>
      </c>
      <c r="J13" s="27">
        <f t="shared" si="6"/>
        <v>76350</v>
      </c>
      <c r="K13" s="27">
        <f t="shared" si="4"/>
        <v>575259.07500000007</v>
      </c>
      <c r="L13" s="27">
        <f t="shared" si="6"/>
        <v>0</v>
      </c>
      <c r="M13" s="27">
        <f t="shared" si="6"/>
        <v>0</v>
      </c>
      <c r="N13" s="27">
        <f t="shared" ref="N13" si="7">N7-N10</f>
        <v>0</v>
      </c>
      <c r="O13" s="27">
        <f t="shared" si="6"/>
        <v>0</v>
      </c>
    </row>
    <row r="14" spans="1:15" x14ac:dyDescent="0.3">
      <c r="A14" s="33"/>
      <c r="B14" s="34"/>
      <c r="C14" s="34"/>
      <c r="D14" s="34"/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</row>
    <row r="15" spans="1:15" ht="18" customHeight="1" x14ac:dyDescent="0.3">
      <c r="A15" s="98" t="s">
        <v>33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1:15" x14ac:dyDescent="0.3">
      <c r="A16" s="33"/>
      <c r="B16" s="34"/>
      <c r="C16" s="34"/>
      <c r="D16" s="34"/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</row>
    <row r="17" spans="1:15" ht="20.399999999999999" x14ac:dyDescent="0.3">
      <c r="A17" s="22"/>
      <c r="B17" s="23"/>
      <c r="C17" s="23"/>
      <c r="D17" s="24"/>
      <c r="E17" s="25"/>
      <c r="F17" s="26" t="s">
        <v>46</v>
      </c>
      <c r="G17" s="26" t="s">
        <v>52</v>
      </c>
      <c r="H17" s="26" t="s">
        <v>47</v>
      </c>
      <c r="I17" s="26" t="s">
        <v>51</v>
      </c>
      <c r="J17" s="26" t="s">
        <v>50</v>
      </c>
      <c r="K17" s="26" t="s">
        <v>53</v>
      </c>
      <c r="L17" s="26" t="s">
        <v>48</v>
      </c>
      <c r="M17" s="26" t="s">
        <v>49</v>
      </c>
      <c r="N17" s="26" t="s">
        <v>54</v>
      </c>
      <c r="O17" s="26" t="s">
        <v>55</v>
      </c>
    </row>
    <row r="18" spans="1:15" ht="15.75" customHeight="1" x14ac:dyDescent="0.3">
      <c r="A18" s="108" t="s">
        <v>7</v>
      </c>
      <c r="B18" s="109"/>
      <c r="C18" s="109"/>
      <c r="D18" s="109"/>
      <c r="E18" s="110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3">
      <c r="A19" s="108" t="s">
        <v>8</v>
      </c>
      <c r="B19" s="101"/>
      <c r="C19" s="101"/>
      <c r="D19" s="101"/>
      <c r="E19" s="101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x14ac:dyDescent="0.3">
      <c r="A20" s="111" t="s">
        <v>9</v>
      </c>
      <c r="B20" s="112"/>
      <c r="C20" s="112"/>
      <c r="D20" s="112"/>
      <c r="E20" s="112"/>
      <c r="F20" s="37">
        <v>0</v>
      </c>
      <c r="G20" s="37"/>
      <c r="H20" s="37">
        <v>0</v>
      </c>
      <c r="I20" s="37"/>
      <c r="J20" s="37">
        <v>0</v>
      </c>
      <c r="K20" s="37"/>
      <c r="L20" s="37">
        <v>0</v>
      </c>
      <c r="M20" s="37"/>
      <c r="N20" s="37"/>
      <c r="O20" s="37">
        <v>0</v>
      </c>
    </row>
    <row r="21" spans="1:15" x14ac:dyDescent="0.3">
      <c r="A21" s="38"/>
      <c r="B21" s="34"/>
      <c r="C21" s="34"/>
      <c r="D21" s="34"/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</row>
    <row r="22" spans="1:15" ht="18" customHeight="1" x14ac:dyDescent="0.3">
      <c r="A22" s="98" t="s">
        <v>41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1:15" x14ac:dyDescent="0.3">
      <c r="A23" s="38"/>
      <c r="B23" s="34"/>
      <c r="C23" s="34"/>
      <c r="D23" s="34"/>
      <c r="E23" s="34"/>
      <c r="F23" s="34"/>
      <c r="G23" s="34"/>
      <c r="H23" s="34"/>
      <c r="I23" s="34"/>
      <c r="J23" s="35"/>
      <c r="K23" s="35"/>
      <c r="L23" s="35"/>
      <c r="M23" s="35"/>
      <c r="N23" s="35"/>
      <c r="O23" s="35"/>
    </row>
    <row r="24" spans="1:15" ht="20.399999999999999" x14ac:dyDescent="0.3">
      <c r="A24" s="22"/>
      <c r="B24" s="23"/>
      <c r="C24" s="23"/>
      <c r="D24" s="24"/>
      <c r="E24" s="25"/>
      <c r="F24" s="26" t="s">
        <v>46</v>
      </c>
      <c r="G24" s="26" t="s">
        <v>52</v>
      </c>
      <c r="H24" s="26" t="s">
        <v>47</v>
      </c>
      <c r="I24" s="26" t="s">
        <v>51</v>
      </c>
      <c r="J24" s="26" t="s">
        <v>50</v>
      </c>
      <c r="K24" s="26" t="s">
        <v>53</v>
      </c>
      <c r="L24" s="26" t="s">
        <v>48</v>
      </c>
      <c r="M24" s="26" t="s">
        <v>49</v>
      </c>
      <c r="N24" s="26" t="s">
        <v>54</v>
      </c>
      <c r="O24" s="26" t="s">
        <v>55</v>
      </c>
    </row>
    <row r="25" spans="1:15" x14ac:dyDescent="0.3">
      <c r="A25" s="102" t="s">
        <v>34</v>
      </c>
      <c r="B25" s="103"/>
      <c r="C25" s="103"/>
      <c r="D25" s="103"/>
      <c r="E25" s="104"/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5" ht="30" customHeight="1" x14ac:dyDescent="0.3">
      <c r="A26" s="105" t="s">
        <v>44</v>
      </c>
      <c r="B26" s="106"/>
      <c r="C26" s="106"/>
      <c r="D26" s="106"/>
      <c r="E26" s="107"/>
      <c r="F26" s="41"/>
      <c r="G26" s="41"/>
      <c r="H26" s="41"/>
      <c r="I26" s="41"/>
      <c r="J26" s="41"/>
      <c r="K26" s="41"/>
      <c r="L26" s="41"/>
      <c r="M26" s="41"/>
      <c r="N26" s="41"/>
      <c r="O26" s="42"/>
    </row>
    <row r="27" spans="1:15" ht="30" customHeight="1" x14ac:dyDescent="0.3">
      <c r="A27" s="43"/>
      <c r="B27" s="44"/>
      <c r="C27" s="44"/>
      <c r="D27" s="44"/>
      <c r="E27" s="45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30" customHeight="1" x14ac:dyDescent="0.3">
      <c r="A28" s="105" t="s">
        <v>45</v>
      </c>
      <c r="B28" s="106"/>
      <c r="C28" s="106"/>
      <c r="D28" s="106"/>
      <c r="E28" s="107"/>
      <c r="F28" s="41">
        <v>-121664.82</v>
      </c>
      <c r="G28" s="41">
        <v>-916683.71</v>
      </c>
      <c r="H28" s="27">
        <v>189193.66</v>
      </c>
      <c r="I28" s="47">
        <v>-1425481.72</v>
      </c>
      <c r="J28" s="41">
        <v>76350</v>
      </c>
      <c r="K28" s="27">
        <f t="shared" ref="K28" si="8">J28*7.5345</f>
        <v>575259.07500000007</v>
      </c>
      <c r="L28" s="41"/>
      <c r="M28" s="41"/>
      <c r="N28" s="41"/>
      <c r="O28" s="42"/>
    </row>
    <row r="29" spans="1:15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5" x14ac:dyDescent="0.3">
      <c r="A31" s="100" t="s">
        <v>10</v>
      </c>
      <c r="B31" s="101"/>
      <c r="C31" s="101"/>
      <c r="D31" s="101"/>
      <c r="E31" s="101"/>
      <c r="F31" s="31">
        <f>F13+F28</f>
        <v>-189193.93999999919</v>
      </c>
      <c r="G31" s="31">
        <f>G13+G28</f>
        <v>-1425481.7199999979</v>
      </c>
      <c r="H31" s="36">
        <v>0</v>
      </c>
      <c r="I31" s="31">
        <f>I13+I28</f>
        <v>0</v>
      </c>
      <c r="J31" s="36">
        <v>0</v>
      </c>
      <c r="K31" s="36"/>
      <c r="L31" s="36">
        <v>0</v>
      </c>
      <c r="M31" s="36"/>
      <c r="N31" s="36"/>
      <c r="O31" s="36">
        <v>0</v>
      </c>
    </row>
    <row r="32" spans="1:15" ht="11.25" customHeight="1" x14ac:dyDescent="0.3">
      <c r="A32" s="14"/>
      <c r="B32" s="15"/>
      <c r="C32" s="15"/>
      <c r="D32" s="15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29.25" customHeight="1" x14ac:dyDescent="0.3">
      <c r="A33" s="96" t="s">
        <v>42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8.25" customHeight="1" x14ac:dyDescent="0.3"/>
    <row r="35" spans="1:15" x14ac:dyDescent="0.3">
      <c r="A35" s="96" t="s">
        <v>36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8.25" customHeight="1" x14ac:dyDescent="0.3"/>
    <row r="37" spans="1:15" ht="29.25" customHeight="1" x14ac:dyDescent="0.3">
      <c r="A37" s="96" t="s">
        <v>37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</sheetData>
  <mergeCells count="21">
    <mergeCell ref="A11:E11"/>
    <mergeCell ref="A4:O4"/>
    <mergeCell ref="A15:O15"/>
    <mergeCell ref="A1:O1"/>
    <mergeCell ref="A2:O2"/>
    <mergeCell ref="A7:E7"/>
    <mergeCell ref="A8:E8"/>
    <mergeCell ref="A9:E9"/>
    <mergeCell ref="A18:E18"/>
    <mergeCell ref="A19:E19"/>
    <mergeCell ref="A20:E20"/>
    <mergeCell ref="A12:E12"/>
    <mergeCell ref="A13:E13"/>
    <mergeCell ref="A37:O37"/>
    <mergeCell ref="A22:O22"/>
    <mergeCell ref="A33:O33"/>
    <mergeCell ref="A31:E31"/>
    <mergeCell ref="A35:O35"/>
    <mergeCell ref="A25:E25"/>
    <mergeCell ref="A28:E28"/>
    <mergeCell ref="A26:E26"/>
  </mergeCells>
  <pageMargins left="0.70866141732283472" right="0.31496062992125984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workbookViewId="0">
      <selection activeCell="J43" sqref="J43"/>
    </sheetView>
  </sheetViews>
  <sheetFormatPr defaultRowHeight="14.4" x14ac:dyDescent="0.3"/>
  <cols>
    <col min="1" max="1" width="5.88671875" customWidth="1"/>
    <col min="2" max="2" width="5.5546875" customWidth="1"/>
    <col min="3" max="3" width="5.44140625" bestFit="1" customWidth="1"/>
    <col min="4" max="4" width="43.21875" customWidth="1"/>
    <col min="5" max="5" width="14.44140625" customWidth="1"/>
    <col min="6" max="6" width="14.6640625" customWidth="1"/>
    <col min="7" max="7" width="14.5546875" customWidth="1"/>
    <col min="8" max="8" width="14.77734375" customWidth="1"/>
    <col min="9" max="9" width="14.109375" customWidth="1"/>
  </cols>
  <sheetData>
    <row r="1" spans="1:9" ht="42" customHeight="1" x14ac:dyDescent="0.3">
      <c r="A1" s="115" t="s">
        <v>56</v>
      </c>
      <c r="B1" s="115"/>
      <c r="C1" s="115"/>
      <c r="D1" s="115"/>
      <c r="E1" s="115"/>
      <c r="F1" s="115"/>
      <c r="G1" s="115"/>
      <c r="H1" s="115"/>
      <c r="I1" s="115"/>
    </row>
    <row r="2" spans="1:9" ht="11.5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6" x14ac:dyDescent="0.3">
      <c r="A3" s="115" t="s">
        <v>29</v>
      </c>
      <c r="B3" s="115"/>
      <c r="C3" s="115"/>
      <c r="D3" s="115"/>
      <c r="E3" s="115"/>
      <c r="F3" s="115"/>
      <c r="G3" s="115"/>
      <c r="H3" s="117"/>
      <c r="I3" s="117"/>
    </row>
    <row r="4" spans="1:9" ht="13.05" customHeight="1" x14ac:dyDescent="0.3">
      <c r="A4" s="3"/>
      <c r="B4" s="3"/>
      <c r="C4" s="3"/>
      <c r="D4" s="3"/>
      <c r="E4" s="3"/>
      <c r="F4" s="3"/>
      <c r="G4" s="3"/>
      <c r="H4" s="4"/>
      <c r="I4" s="4"/>
    </row>
    <row r="5" spans="1:9" ht="18" customHeight="1" x14ac:dyDescent="0.3">
      <c r="A5" s="115" t="s">
        <v>14</v>
      </c>
      <c r="B5" s="116"/>
      <c r="C5" s="116"/>
      <c r="D5" s="116"/>
      <c r="E5" s="116"/>
      <c r="F5" s="116"/>
      <c r="G5" s="116"/>
      <c r="H5" s="116"/>
      <c r="I5" s="116"/>
    </row>
    <row r="6" spans="1:9" ht="15.6" x14ac:dyDescent="0.3">
      <c r="A6" s="115" t="s">
        <v>1</v>
      </c>
      <c r="B6" s="121"/>
      <c r="C6" s="121"/>
      <c r="D6" s="121"/>
      <c r="E6" s="121"/>
      <c r="F6" s="121"/>
      <c r="G6" s="121"/>
      <c r="H6" s="121"/>
      <c r="I6" s="121"/>
    </row>
    <row r="7" spans="1:9" ht="17.399999999999999" x14ac:dyDescent="0.3">
      <c r="A7" s="3"/>
      <c r="B7" s="3"/>
      <c r="C7" s="3"/>
      <c r="D7" s="3"/>
      <c r="E7" s="3"/>
      <c r="F7" s="3"/>
      <c r="G7" s="3"/>
      <c r="H7" s="4"/>
      <c r="I7" s="4"/>
    </row>
    <row r="8" spans="1:9" ht="26.4" x14ac:dyDescent="0.3">
      <c r="A8" s="94" t="s">
        <v>15</v>
      </c>
      <c r="B8" s="95" t="s">
        <v>16</v>
      </c>
      <c r="C8" s="95" t="s">
        <v>17</v>
      </c>
      <c r="D8" s="17" t="s">
        <v>13</v>
      </c>
      <c r="E8" s="17" t="s">
        <v>11</v>
      </c>
      <c r="F8" s="18" t="s">
        <v>12</v>
      </c>
      <c r="G8" s="18" t="s">
        <v>38</v>
      </c>
      <c r="H8" s="18" t="s">
        <v>39</v>
      </c>
      <c r="I8" s="18" t="s">
        <v>40</v>
      </c>
    </row>
    <row r="9" spans="1:9" ht="15.75" customHeight="1" x14ac:dyDescent="0.3">
      <c r="A9" s="9">
        <v>6</v>
      </c>
      <c r="B9" s="9"/>
      <c r="C9" s="9"/>
      <c r="D9" s="9" t="s">
        <v>18</v>
      </c>
      <c r="E9" s="7"/>
      <c r="F9" s="8"/>
      <c r="G9" s="8"/>
      <c r="H9" s="8"/>
      <c r="I9" s="8"/>
    </row>
    <row r="10" spans="1:9" ht="15.75" customHeight="1" x14ac:dyDescent="0.3">
      <c r="A10" s="9"/>
      <c r="B10" s="9"/>
      <c r="C10" s="9"/>
      <c r="D10" s="59" t="s">
        <v>59</v>
      </c>
      <c r="E10" s="60">
        <f>E11+E14+E16+E18+E21+E29</f>
        <v>8733214.3899999987</v>
      </c>
      <c r="F10" s="60">
        <f t="shared" ref="F10:I10" si="0">F11+F14+F16+F18+F21+F29</f>
        <v>10435991.4</v>
      </c>
      <c r="G10" s="60">
        <f t="shared" si="0"/>
        <v>10693780</v>
      </c>
      <c r="H10" s="60">
        <f t="shared" si="0"/>
        <v>15675180</v>
      </c>
      <c r="I10" s="60">
        <f t="shared" si="0"/>
        <v>11870180</v>
      </c>
    </row>
    <row r="11" spans="1:9" ht="27" x14ac:dyDescent="0.3">
      <c r="A11" s="9"/>
      <c r="B11" s="9">
        <v>63</v>
      </c>
      <c r="C11" s="9"/>
      <c r="D11" s="61" t="s">
        <v>60</v>
      </c>
      <c r="E11" s="62">
        <f>SUM(E12:E13)</f>
        <v>560033.29999999993</v>
      </c>
      <c r="F11" s="62">
        <f t="shared" ref="F11:I11" si="1">SUM(F12:F13)</f>
        <v>872166</v>
      </c>
      <c r="G11" s="62">
        <f t="shared" si="1"/>
        <v>686633</v>
      </c>
      <c r="H11" s="62">
        <f t="shared" si="1"/>
        <v>338503</v>
      </c>
      <c r="I11" s="62">
        <f t="shared" si="1"/>
        <v>338503</v>
      </c>
    </row>
    <row r="12" spans="1:9" ht="27" x14ac:dyDescent="0.3">
      <c r="A12" s="9"/>
      <c r="B12" s="9"/>
      <c r="C12" s="12">
        <v>43</v>
      </c>
      <c r="D12" s="63" t="s">
        <v>61</v>
      </c>
      <c r="E12" s="49">
        <v>48553.83</v>
      </c>
      <c r="F12" s="49">
        <v>22521.31</v>
      </c>
      <c r="G12" s="64"/>
      <c r="H12" s="65"/>
      <c r="I12" s="64"/>
    </row>
    <row r="13" spans="1:9" x14ac:dyDescent="0.3">
      <c r="A13" s="9"/>
      <c r="B13" s="9"/>
      <c r="C13" s="12">
        <v>52</v>
      </c>
      <c r="D13" s="63" t="s">
        <v>62</v>
      </c>
      <c r="E13" s="49">
        <v>511479.47</v>
      </c>
      <c r="F13" s="49">
        <v>849644.69</v>
      </c>
      <c r="G13" s="49">
        <v>686633</v>
      </c>
      <c r="H13" s="66">
        <v>338503</v>
      </c>
      <c r="I13" s="49">
        <v>338503</v>
      </c>
    </row>
    <row r="14" spans="1:9" x14ac:dyDescent="0.3">
      <c r="A14" s="9"/>
      <c r="B14" s="9">
        <v>64</v>
      </c>
      <c r="C14" s="12"/>
      <c r="D14" s="61" t="s">
        <v>63</v>
      </c>
      <c r="E14" s="62">
        <f>SUM(E15)</f>
        <v>2140.86</v>
      </c>
      <c r="F14" s="62">
        <f t="shared" ref="F14:I14" si="2">SUM(F15)</f>
        <v>929.05</v>
      </c>
      <c r="G14" s="62">
        <f t="shared" si="2"/>
        <v>930</v>
      </c>
      <c r="H14" s="62">
        <f t="shared" si="2"/>
        <v>930</v>
      </c>
      <c r="I14" s="62">
        <f t="shared" si="2"/>
        <v>930</v>
      </c>
    </row>
    <row r="15" spans="1:9" ht="27" x14ac:dyDescent="0.3">
      <c r="A15" s="9"/>
      <c r="B15" s="9"/>
      <c r="C15" s="12">
        <v>32</v>
      </c>
      <c r="D15" s="63" t="s">
        <v>64</v>
      </c>
      <c r="E15" s="49">
        <v>2140.86</v>
      </c>
      <c r="F15" s="67">
        <v>929.05</v>
      </c>
      <c r="G15" s="67">
        <v>930</v>
      </c>
      <c r="H15" s="68">
        <v>930</v>
      </c>
      <c r="I15" s="67">
        <v>930</v>
      </c>
    </row>
    <row r="16" spans="1:9" ht="40.200000000000003" x14ac:dyDescent="0.3">
      <c r="A16" s="9"/>
      <c r="B16" s="9">
        <v>65</v>
      </c>
      <c r="C16" s="9"/>
      <c r="D16" s="61" t="s">
        <v>65</v>
      </c>
      <c r="E16" s="62">
        <f>SUM(E17)</f>
        <v>46886.74</v>
      </c>
      <c r="F16" s="62">
        <f t="shared" ref="F16:I16" si="3">SUM(F17)</f>
        <v>13272.29</v>
      </c>
      <c r="G16" s="62">
        <f t="shared" si="3"/>
        <v>13270</v>
      </c>
      <c r="H16" s="62">
        <f t="shared" si="3"/>
        <v>13270</v>
      </c>
      <c r="I16" s="62">
        <f t="shared" si="3"/>
        <v>13270</v>
      </c>
    </row>
    <row r="17" spans="1:9" ht="40.200000000000003" x14ac:dyDescent="0.3">
      <c r="A17" s="9"/>
      <c r="B17" s="9"/>
      <c r="C17" s="12">
        <v>73</v>
      </c>
      <c r="D17" s="63" t="s">
        <v>66</v>
      </c>
      <c r="E17" s="49">
        <v>46886.74</v>
      </c>
      <c r="F17" s="49">
        <v>13272.29</v>
      </c>
      <c r="G17" s="49">
        <v>13270</v>
      </c>
      <c r="H17" s="66">
        <v>13270</v>
      </c>
      <c r="I17" s="49">
        <v>13270</v>
      </c>
    </row>
    <row r="18" spans="1:9" ht="40.200000000000003" x14ac:dyDescent="0.3">
      <c r="A18" s="9"/>
      <c r="B18" s="9">
        <v>66</v>
      </c>
      <c r="C18" s="9"/>
      <c r="D18" s="61" t="s">
        <v>67</v>
      </c>
      <c r="E18" s="62">
        <f>SUM(E19:E20)</f>
        <v>135682.32999999999</v>
      </c>
      <c r="F18" s="62">
        <f t="shared" ref="F18:I18" si="4">SUM(F19:F20)</f>
        <v>1013430.93</v>
      </c>
      <c r="G18" s="62">
        <f t="shared" si="4"/>
        <v>707593.46</v>
      </c>
      <c r="H18" s="62">
        <f t="shared" si="4"/>
        <v>794190</v>
      </c>
      <c r="I18" s="62">
        <f t="shared" si="4"/>
        <v>829190</v>
      </c>
    </row>
    <row r="19" spans="1:9" ht="27" x14ac:dyDescent="0.3">
      <c r="A19" s="9"/>
      <c r="B19" s="9"/>
      <c r="C19" s="12">
        <v>32</v>
      </c>
      <c r="D19" s="63" t="s">
        <v>64</v>
      </c>
      <c r="E19" s="49">
        <v>132986.82999999999</v>
      </c>
      <c r="F19" s="49">
        <v>997238.75</v>
      </c>
      <c r="G19" s="49">
        <v>697593.46</v>
      </c>
      <c r="H19" s="66">
        <v>794190</v>
      </c>
      <c r="I19" s="49">
        <v>829190</v>
      </c>
    </row>
    <row r="20" spans="1:9" ht="15.75" customHeight="1" x14ac:dyDescent="0.3">
      <c r="A20" s="9"/>
      <c r="B20" s="9"/>
      <c r="C20" s="12">
        <v>62</v>
      </c>
      <c r="D20" s="63" t="s">
        <v>68</v>
      </c>
      <c r="E20" s="49">
        <v>2695.5</v>
      </c>
      <c r="F20" s="49">
        <v>16192.18</v>
      </c>
      <c r="G20" s="49">
        <v>10000</v>
      </c>
      <c r="H20" s="65"/>
      <c r="I20" s="64"/>
    </row>
    <row r="21" spans="1:9" ht="27" x14ac:dyDescent="0.3">
      <c r="A21" s="9"/>
      <c r="B21" s="9">
        <v>67</v>
      </c>
      <c r="C21" s="9"/>
      <c r="D21" s="61" t="s">
        <v>69</v>
      </c>
      <c r="E21" s="62">
        <f>SUM(E22:E28)</f>
        <v>7986936.5499999989</v>
      </c>
      <c r="F21" s="62">
        <f t="shared" ref="F21:I21" si="5">SUM(F22:F28)</f>
        <v>8536060.4100000001</v>
      </c>
      <c r="G21" s="62">
        <f t="shared" si="5"/>
        <v>9285353.5399999991</v>
      </c>
      <c r="H21" s="62">
        <f t="shared" si="5"/>
        <v>14528287</v>
      </c>
      <c r="I21" s="62">
        <f t="shared" si="5"/>
        <v>10688287</v>
      </c>
    </row>
    <row r="22" spans="1:9" x14ac:dyDescent="0.3">
      <c r="A22" s="9"/>
      <c r="B22" s="9"/>
      <c r="C22" s="12">
        <v>11</v>
      </c>
      <c r="D22" s="69" t="s">
        <v>70</v>
      </c>
      <c r="E22" s="49">
        <v>345687.63</v>
      </c>
      <c r="F22" s="49">
        <v>338443.17</v>
      </c>
      <c r="G22" s="49">
        <v>101172</v>
      </c>
      <c r="H22" s="66">
        <v>1450000</v>
      </c>
      <c r="I22" s="49">
        <v>2070000</v>
      </c>
    </row>
    <row r="23" spans="1:9" ht="27" x14ac:dyDescent="0.3">
      <c r="A23" s="9"/>
      <c r="B23" s="9"/>
      <c r="C23" s="12">
        <v>18</v>
      </c>
      <c r="D23" s="69" t="s">
        <v>71</v>
      </c>
      <c r="E23" s="49">
        <v>543659.21</v>
      </c>
      <c r="F23" s="49">
        <v>398168.42</v>
      </c>
      <c r="G23" s="49">
        <v>909662.54</v>
      </c>
      <c r="H23" s="65"/>
      <c r="I23" s="64"/>
    </row>
    <row r="24" spans="1:9" ht="27" x14ac:dyDescent="0.3">
      <c r="A24" s="9"/>
      <c r="B24" s="9"/>
      <c r="C24" s="12">
        <v>43</v>
      </c>
      <c r="D24" s="69" t="s">
        <v>61</v>
      </c>
      <c r="E24" s="49">
        <v>6778688.04</v>
      </c>
      <c r="F24" s="49">
        <v>6767485.5599999996</v>
      </c>
      <c r="G24" s="49">
        <v>7293187</v>
      </c>
      <c r="H24" s="66">
        <v>7292037</v>
      </c>
      <c r="I24" s="49">
        <v>7292037</v>
      </c>
    </row>
    <row r="25" spans="1:9" ht="27" x14ac:dyDescent="0.3">
      <c r="A25" s="9"/>
      <c r="B25" s="9"/>
      <c r="C25" s="12">
        <v>41</v>
      </c>
      <c r="D25" s="69" t="s">
        <v>72</v>
      </c>
      <c r="E25" s="49">
        <v>5874.93</v>
      </c>
      <c r="F25" s="49"/>
      <c r="G25" s="49"/>
      <c r="H25" s="66"/>
      <c r="I25" s="49"/>
    </row>
    <row r="26" spans="1:9" x14ac:dyDescent="0.3">
      <c r="A26" s="9"/>
      <c r="B26" s="9"/>
      <c r="C26" s="12">
        <v>44</v>
      </c>
      <c r="D26" s="70" t="s">
        <v>73</v>
      </c>
      <c r="E26" s="71">
        <v>273408.89</v>
      </c>
      <c r="F26" s="49">
        <v>995421.09</v>
      </c>
      <c r="G26" s="49">
        <v>942332</v>
      </c>
      <c r="H26" s="66">
        <v>600000</v>
      </c>
      <c r="I26" s="49">
        <v>560000</v>
      </c>
    </row>
    <row r="27" spans="1:9" x14ac:dyDescent="0.3">
      <c r="A27" s="9"/>
      <c r="B27" s="9"/>
      <c r="C27" s="12">
        <v>51</v>
      </c>
      <c r="D27" s="70" t="s">
        <v>74</v>
      </c>
      <c r="E27" s="71">
        <v>39589.089999999997</v>
      </c>
      <c r="F27" s="49">
        <v>36542.17</v>
      </c>
      <c r="G27" s="49">
        <v>39000</v>
      </c>
      <c r="H27" s="66">
        <v>36250</v>
      </c>
      <c r="I27" s="49">
        <v>36250</v>
      </c>
    </row>
    <row r="28" spans="1:9" ht="27" x14ac:dyDescent="0.3">
      <c r="A28" s="9"/>
      <c r="B28" s="9"/>
      <c r="C28" s="12">
        <v>48</v>
      </c>
      <c r="D28" s="70" t="s">
        <v>75</v>
      </c>
      <c r="E28" s="71">
        <v>28.76</v>
      </c>
      <c r="F28" s="64"/>
      <c r="G28" s="64"/>
      <c r="H28" s="66">
        <v>5150000</v>
      </c>
      <c r="I28" s="49">
        <v>730000</v>
      </c>
    </row>
    <row r="29" spans="1:9" x14ac:dyDescent="0.3">
      <c r="A29" s="9"/>
      <c r="B29" s="9">
        <v>68</v>
      </c>
      <c r="C29" s="9"/>
      <c r="D29" s="61" t="s">
        <v>76</v>
      </c>
      <c r="E29" s="62">
        <f>SUM(E30)</f>
        <v>1534.61</v>
      </c>
      <c r="F29" s="62">
        <f t="shared" ref="F29:I29" si="6">SUM(F30)</f>
        <v>132.72</v>
      </c>
      <c r="G29" s="62">
        <f t="shared" si="6"/>
        <v>0</v>
      </c>
      <c r="H29" s="62">
        <f t="shared" si="6"/>
        <v>0</v>
      </c>
      <c r="I29" s="62">
        <f t="shared" si="6"/>
        <v>0</v>
      </c>
    </row>
    <row r="30" spans="1:9" ht="27" x14ac:dyDescent="0.3">
      <c r="A30" s="9"/>
      <c r="B30" s="9"/>
      <c r="C30" s="12">
        <v>32</v>
      </c>
      <c r="D30" s="63" t="s">
        <v>64</v>
      </c>
      <c r="E30" s="49">
        <v>1534.61</v>
      </c>
      <c r="F30" s="67">
        <v>132.72</v>
      </c>
      <c r="G30" s="64"/>
      <c r="H30" s="65"/>
      <c r="I30" s="64"/>
    </row>
    <row r="31" spans="1:9" ht="13.95" customHeight="1" x14ac:dyDescent="0.3">
      <c r="A31" s="9">
        <v>7</v>
      </c>
      <c r="B31" s="9"/>
      <c r="C31" s="9"/>
      <c r="D31" s="59" t="s">
        <v>77</v>
      </c>
      <c r="E31" s="72">
        <f>SUM(E32)</f>
        <v>0</v>
      </c>
      <c r="F31" s="72">
        <f t="shared" ref="F31:I32" si="7">SUM(F32)</f>
        <v>0</v>
      </c>
      <c r="G31" s="72">
        <f t="shared" si="7"/>
        <v>140</v>
      </c>
      <c r="H31" s="72">
        <f t="shared" si="7"/>
        <v>140</v>
      </c>
      <c r="I31" s="72">
        <f t="shared" si="7"/>
        <v>140</v>
      </c>
    </row>
    <row r="32" spans="1:9" ht="27" x14ac:dyDescent="0.3">
      <c r="A32" s="9"/>
      <c r="B32" s="9">
        <v>72</v>
      </c>
      <c r="C32" s="9"/>
      <c r="D32" s="61" t="s">
        <v>78</v>
      </c>
      <c r="E32" s="72">
        <f>SUM(E33)</f>
        <v>0</v>
      </c>
      <c r="F32" s="72">
        <f t="shared" si="7"/>
        <v>0</v>
      </c>
      <c r="G32" s="72">
        <f t="shared" si="7"/>
        <v>140</v>
      </c>
      <c r="H32" s="72">
        <f t="shared" si="7"/>
        <v>140</v>
      </c>
      <c r="I32" s="72">
        <f t="shared" si="7"/>
        <v>140</v>
      </c>
    </row>
    <row r="33" spans="1:9" ht="40.200000000000003" x14ac:dyDescent="0.3">
      <c r="A33" s="9"/>
      <c r="B33" s="9"/>
      <c r="C33" s="12">
        <v>73</v>
      </c>
      <c r="D33" s="63" t="s">
        <v>66</v>
      </c>
      <c r="E33" s="49"/>
      <c r="F33" s="49"/>
      <c r="G33" s="49">
        <v>140</v>
      </c>
      <c r="H33" s="49">
        <v>140</v>
      </c>
      <c r="I33" s="49">
        <v>140</v>
      </c>
    </row>
    <row r="34" spans="1:9" ht="15.75" customHeight="1" x14ac:dyDescent="0.3">
      <c r="A34" s="9"/>
      <c r="B34" s="9"/>
      <c r="C34" s="9"/>
      <c r="D34" s="59" t="s">
        <v>79</v>
      </c>
      <c r="E34" s="62">
        <f>E10+E31</f>
        <v>8733214.3899999987</v>
      </c>
      <c r="F34" s="62">
        <f>F10+F31</f>
        <v>10435991.4</v>
      </c>
      <c r="G34" s="62">
        <f t="shared" ref="G34:I34" si="8">G10+G31</f>
        <v>10693920</v>
      </c>
      <c r="H34" s="62">
        <f t="shared" si="8"/>
        <v>15675320</v>
      </c>
      <c r="I34" s="62">
        <f t="shared" si="8"/>
        <v>11870320</v>
      </c>
    </row>
    <row r="36" spans="1:9" ht="15.6" x14ac:dyDescent="0.3">
      <c r="A36" s="115" t="s">
        <v>19</v>
      </c>
      <c r="B36" s="121"/>
      <c r="C36" s="121"/>
      <c r="D36" s="121"/>
      <c r="E36" s="121"/>
      <c r="F36" s="121"/>
      <c r="G36" s="121"/>
      <c r="H36" s="121"/>
      <c r="I36" s="121"/>
    </row>
    <row r="37" spans="1:9" ht="11.55" customHeight="1" x14ac:dyDescent="0.3">
      <c r="A37" s="3"/>
      <c r="B37" s="3"/>
      <c r="C37" s="3"/>
      <c r="D37" s="3"/>
      <c r="E37" s="3"/>
      <c r="F37" s="3"/>
      <c r="G37" s="3"/>
      <c r="H37" s="4"/>
      <c r="I37" s="4"/>
    </row>
    <row r="38" spans="1:9" ht="26.4" x14ac:dyDescent="0.3">
      <c r="A38" s="18" t="s">
        <v>15</v>
      </c>
      <c r="B38" s="17" t="s">
        <v>16</v>
      </c>
      <c r="C38" s="17" t="s">
        <v>17</v>
      </c>
      <c r="D38" s="17" t="s">
        <v>20</v>
      </c>
      <c r="E38" s="17" t="s">
        <v>11</v>
      </c>
      <c r="F38" s="18" t="s">
        <v>12</v>
      </c>
      <c r="G38" s="18" t="s">
        <v>38</v>
      </c>
      <c r="H38" s="18" t="s">
        <v>39</v>
      </c>
      <c r="I38" s="18" t="s">
        <v>40</v>
      </c>
    </row>
    <row r="39" spans="1:9" ht="15.75" customHeight="1" x14ac:dyDescent="0.3">
      <c r="A39" s="9">
        <v>3</v>
      </c>
      <c r="B39" s="9"/>
      <c r="C39" s="9"/>
      <c r="D39" s="9" t="s">
        <v>21</v>
      </c>
      <c r="E39" s="7"/>
      <c r="F39" s="8"/>
      <c r="G39" s="8"/>
      <c r="H39" s="8"/>
      <c r="I39" s="8"/>
    </row>
    <row r="40" spans="1:9" ht="15.75" customHeight="1" x14ac:dyDescent="0.3">
      <c r="A40" s="9"/>
      <c r="B40" s="9">
        <v>31</v>
      </c>
      <c r="C40" s="9"/>
      <c r="D40" s="61" t="s">
        <v>80</v>
      </c>
      <c r="E40" s="62">
        <v>7253965.9900000002</v>
      </c>
      <c r="F40" s="62">
        <v>7785884.5999999996</v>
      </c>
      <c r="G40" s="62">
        <v>8008175</v>
      </c>
      <c r="H40" s="62">
        <v>7775192</v>
      </c>
      <c r="I40" s="62">
        <v>7823401</v>
      </c>
    </row>
    <row r="41" spans="1:9" ht="15.75" customHeight="1" x14ac:dyDescent="0.3">
      <c r="A41" s="9"/>
      <c r="B41" s="9"/>
      <c r="C41" s="12">
        <v>11</v>
      </c>
      <c r="D41" s="63" t="s">
        <v>70</v>
      </c>
      <c r="E41" s="49">
        <v>203276.04</v>
      </c>
      <c r="F41" s="49">
        <v>254495.95</v>
      </c>
      <c r="G41" s="49">
        <v>20872</v>
      </c>
      <c r="H41" s="49">
        <v>631500</v>
      </c>
      <c r="I41" s="49">
        <v>631500</v>
      </c>
    </row>
    <row r="42" spans="1:9" ht="27" x14ac:dyDescent="0.3">
      <c r="A42" s="9"/>
      <c r="B42" s="9"/>
      <c r="C42" s="12">
        <v>18</v>
      </c>
      <c r="D42" s="63" t="s">
        <v>71</v>
      </c>
      <c r="E42" s="49">
        <v>351715.44</v>
      </c>
      <c r="F42" s="49">
        <v>265445.59999999998</v>
      </c>
      <c r="G42" s="49">
        <v>704692.54</v>
      </c>
      <c r="H42" s="49"/>
      <c r="I42" s="64"/>
    </row>
    <row r="43" spans="1:9" ht="15.75" customHeight="1" x14ac:dyDescent="0.3">
      <c r="A43" s="9"/>
      <c r="B43" s="9"/>
      <c r="C43" s="12">
        <v>32</v>
      </c>
      <c r="D43" s="63" t="s">
        <v>64</v>
      </c>
      <c r="E43" s="49">
        <v>59139.43</v>
      </c>
      <c r="F43" s="49">
        <v>396415.38</v>
      </c>
      <c r="G43" s="49">
        <v>473132.46</v>
      </c>
      <c r="H43" s="49">
        <v>561162</v>
      </c>
      <c r="I43" s="49">
        <v>609371</v>
      </c>
    </row>
    <row r="44" spans="1:9" ht="27" x14ac:dyDescent="0.3">
      <c r="A44" s="9"/>
      <c r="B44" s="9"/>
      <c r="C44" s="12">
        <v>43</v>
      </c>
      <c r="D44" s="63" t="s">
        <v>61</v>
      </c>
      <c r="E44" s="49">
        <v>6155683.4500000002</v>
      </c>
      <c r="F44" s="49">
        <v>6278851.5800000001</v>
      </c>
      <c r="G44" s="49">
        <v>6272965</v>
      </c>
      <c r="H44" s="49">
        <v>6237657</v>
      </c>
      <c r="I44" s="49">
        <v>6237657</v>
      </c>
    </row>
    <row r="45" spans="1:9" ht="15.75" customHeight="1" x14ac:dyDescent="0.3">
      <c r="A45" s="9"/>
      <c r="B45" s="9"/>
      <c r="C45" s="12">
        <v>51</v>
      </c>
      <c r="D45" s="63" t="s">
        <v>74</v>
      </c>
      <c r="E45" s="49">
        <v>39589.089999999997</v>
      </c>
      <c r="F45" s="49">
        <v>36542.17</v>
      </c>
      <c r="G45" s="49">
        <v>39000</v>
      </c>
      <c r="H45" s="49">
        <v>36250</v>
      </c>
      <c r="I45" s="49">
        <v>36250</v>
      </c>
    </row>
    <row r="46" spans="1:9" ht="15.75" customHeight="1" x14ac:dyDescent="0.3">
      <c r="A46" s="9"/>
      <c r="B46" s="9"/>
      <c r="C46" s="12">
        <v>52</v>
      </c>
      <c r="D46" s="63" t="s">
        <v>62</v>
      </c>
      <c r="E46" s="49">
        <v>444562.54</v>
      </c>
      <c r="F46" s="49">
        <v>554133.92000000004</v>
      </c>
      <c r="G46" s="49">
        <v>497513</v>
      </c>
      <c r="H46" s="49">
        <v>308623</v>
      </c>
      <c r="I46" s="49">
        <v>308623</v>
      </c>
    </row>
    <row r="47" spans="1:9" ht="15.75" customHeight="1" x14ac:dyDescent="0.3">
      <c r="A47" s="9"/>
      <c r="B47" s="9">
        <v>32</v>
      </c>
      <c r="C47" s="9"/>
      <c r="D47" s="61" t="s">
        <v>81</v>
      </c>
      <c r="E47" s="62">
        <v>1385918.82</v>
      </c>
      <c r="F47" s="62">
        <v>1538794.89</v>
      </c>
      <c r="G47" s="62">
        <v>1681754</v>
      </c>
      <c r="H47" s="62">
        <v>1604280</v>
      </c>
      <c r="I47" s="62">
        <v>1604280</v>
      </c>
    </row>
    <row r="48" spans="1:9" ht="15.75" customHeight="1" x14ac:dyDescent="0.3">
      <c r="A48" s="9"/>
      <c r="B48" s="9"/>
      <c r="C48" s="12">
        <v>11</v>
      </c>
      <c r="D48" s="63" t="s">
        <v>70</v>
      </c>
      <c r="E48" s="49">
        <v>142411.57</v>
      </c>
      <c r="F48" s="49">
        <v>83947.18</v>
      </c>
      <c r="G48" s="49">
        <v>12300</v>
      </c>
      <c r="H48" s="49">
        <v>168500</v>
      </c>
      <c r="I48" s="49">
        <v>168500</v>
      </c>
    </row>
    <row r="49" spans="1:9" ht="27" x14ac:dyDescent="0.3">
      <c r="A49" s="9"/>
      <c r="B49" s="9"/>
      <c r="C49" s="12">
        <v>18</v>
      </c>
      <c r="D49" s="63" t="s">
        <v>71</v>
      </c>
      <c r="E49" s="49">
        <v>191943.76</v>
      </c>
      <c r="F49" s="49">
        <v>132722.79</v>
      </c>
      <c r="G49" s="49">
        <v>204970</v>
      </c>
      <c r="H49" s="49"/>
      <c r="I49" s="64"/>
    </row>
    <row r="50" spans="1:9" ht="15.75" customHeight="1" x14ac:dyDescent="0.3">
      <c r="A50" s="9"/>
      <c r="B50" s="9"/>
      <c r="C50" s="12">
        <v>32</v>
      </c>
      <c r="D50" s="63" t="s">
        <v>64</v>
      </c>
      <c r="E50" s="49">
        <v>122420</v>
      </c>
      <c r="F50" s="49">
        <v>473277.19</v>
      </c>
      <c r="G50" s="49">
        <v>181882</v>
      </c>
      <c r="H50" s="49">
        <v>213692</v>
      </c>
      <c r="I50" s="49">
        <v>191975</v>
      </c>
    </row>
    <row r="51" spans="1:9" ht="27" x14ac:dyDescent="0.3">
      <c r="A51" s="9"/>
      <c r="B51" s="9"/>
      <c r="C51" s="12">
        <v>43</v>
      </c>
      <c r="D51" s="63" t="s">
        <v>61</v>
      </c>
      <c r="E51" s="49">
        <v>629144.13</v>
      </c>
      <c r="F51" s="49">
        <v>489155.63</v>
      </c>
      <c r="G51" s="49">
        <v>1015970</v>
      </c>
      <c r="H51" s="49">
        <v>1053380</v>
      </c>
      <c r="I51" s="49">
        <v>1053380</v>
      </c>
    </row>
    <row r="52" spans="1:9" ht="15.75" customHeight="1" x14ac:dyDescent="0.3">
      <c r="A52" s="9"/>
      <c r="B52" s="9"/>
      <c r="C52" s="12">
        <v>44</v>
      </c>
      <c r="D52" s="63" t="s">
        <v>73</v>
      </c>
      <c r="E52" s="49">
        <v>147189.6</v>
      </c>
      <c r="F52" s="49">
        <v>168557.98</v>
      </c>
      <c r="G52" s="49">
        <v>161152</v>
      </c>
      <c r="H52" s="49">
        <v>125418</v>
      </c>
      <c r="I52" s="49">
        <v>147135</v>
      </c>
    </row>
    <row r="53" spans="1:9" x14ac:dyDescent="0.3">
      <c r="A53" s="9"/>
      <c r="B53" s="9"/>
      <c r="C53" s="12">
        <v>52</v>
      </c>
      <c r="D53" s="63" t="s">
        <v>62</v>
      </c>
      <c r="E53" s="49">
        <v>99255.88</v>
      </c>
      <c r="F53" s="49">
        <v>177861.83</v>
      </c>
      <c r="G53" s="49">
        <v>92070</v>
      </c>
      <c r="H53" s="49">
        <v>29880</v>
      </c>
      <c r="I53" s="49">
        <v>29880</v>
      </c>
    </row>
    <row r="54" spans="1:9" ht="40.200000000000003" x14ac:dyDescent="0.3">
      <c r="A54" s="9"/>
      <c r="B54" s="9"/>
      <c r="C54" s="12">
        <v>73</v>
      </c>
      <c r="D54" s="63" t="s">
        <v>66</v>
      </c>
      <c r="E54" s="49">
        <v>46886.74</v>
      </c>
      <c r="F54" s="49">
        <v>13272.29</v>
      </c>
      <c r="G54" s="49">
        <v>13410</v>
      </c>
      <c r="H54" s="49">
        <v>13410</v>
      </c>
      <c r="I54" s="49">
        <v>13410</v>
      </c>
    </row>
    <row r="55" spans="1:9" ht="15.75" customHeight="1" x14ac:dyDescent="0.3">
      <c r="A55" s="9"/>
      <c r="B55" s="9">
        <v>34</v>
      </c>
      <c r="C55" s="12"/>
      <c r="D55" s="61" t="s">
        <v>82</v>
      </c>
      <c r="E55" s="62">
        <v>10884.58</v>
      </c>
      <c r="F55" s="62">
        <v>54681.77</v>
      </c>
      <c r="G55" s="62">
        <v>54947</v>
      </c>
      <c r="H55" s="73">
        <v>4050</v>
      </c>
      <c r="I55" s="62">
        <v>4050</v>
      </c>
    </row>
    <row r="56" spans="1:9" ht="15.75" customHeight="1" x14ac:dyDescent="0.3">
      <c r="A56" s="9"/>
      <c r="B56" s="9"/>
      <c r="C56" s="12">
        <v>32</v>
      </c>
      <c r="D56" s="63" t="s">
        <v>64</v>
      </c>
      <c r="E56" s="49">
        <v>3079.79</v>
      </c>
      <c r="F56" s="49">
        <v>29464.44</v>
      </c>
      <c r="G56" s="49">
        <v>29995</v>
      </c>
      <c r="H56" s="49">
        <v>3050</v>
      </c>
      <c r="I56" s="49">
        <v>3050</v>
      </c>
    </row>
    <row r="57" spans="1:9" ht="27" x14ac:dyDescent="0.3">
      <c r="A57" s="9"/>
      <c r="B57" s="9"/>
      <c r="C57" s="12">
        <v>43</v>
      </c>
      <c r="D57" s="63" t="s">
        <v>61</v>
      </c>
      <c r="E57" s="67">
        <v>398.17</v>
      </c>
      <c r="F57" s="64"/>
      <c r="G57" s="49">
        <v>4252</v>
      </c>
      <c r="H57" s="49">
        <v>1000</v>
      </c>
      <c r="I57" s="49">
        <v>1000</v>
      </c>
    </row>
    <row r="58" spans="1:9" x14ac:dyDescent="0.3">
      <c r="A58" s="9"/>
      <c r="B58" s="9"/>
      <c r="C58" s="12">
        <v>52</v>
      </c>
      <c r="D58" s="63" t="s">
        <v>62</v>
      </c>
      <c r="E58" s="49">
        <v>7406.62</v>
      </c>
      <c r="F58" s="49">
        <v>25217.33</v>
      </c>
      <c r="G58" s="49">
        <v>20700</v>
      </c>
      <c r="H58" s="49"/>
      <c r="I58" s="64"/>
    </row>
    <row r="59" spans="1:9" ht="15.75" customHeight="1" x14ac:dyDescent="0.3">
      <c r="A59" s="9">
        <v>4</v>
      </c>
      <c r="B59" s="9"/>
      <c r="C59" s="9"/>
      <c r="D59" s="59" t="s">
        <v>83</v>
      </c>
      <c r="E59" s="62">
        <v>149620.15</v>
      </c>
      <c r="F59" s="62">
        <v>867436.48</v>
      </c>
      <c r="G59" s="62">
        <v>872694</v>
      </c>
      <c r="H59" s="62">
        <v>6291798</v>
      </c>
      <c r="I59" s="62">
        <v>2438589</v>
      </c>
    </row>
    <row r="60" spans="1:9" ht="27" x14ac:dyDescent="0.3">
      <c r="A60" s="9"/>
      <c r="B60" s="9">
        <v>42</v>
      </c>
      <c r="C60" s="9"/>
      <c r="D60" s="61" t="s">
        <v>84</v>
      </c>
      <c r="E60" s="62">
        <v>149620.15</v>
      </c>
      <c r="F60" s="62">
        <v>867436.48</v>
      </c>
      <c r="G60" s="62">
        <v>872694</v>
      </c>
      <c r="H60" s="62">
        <v>6291798</v>
      </c>
      <c r="I60" s="62">
        <v>2438589</v>
      </c>
    </row>
    <row r="61" spans="1:9" ht="15.75" customHeight="1" x14ac:dyDescent="0.3">
      <c r="A61" s="9"/>
      <c r="B61" s="9"/>
      <c r="C61" s="12">
        <v>11</v>
      </c>
      <c r="D61" s="63" t="s">
        <v>70</v>
      </c>
      <c r="E61" s="64"/>
      <c r="F61" s="64"/>
      <c r="G61" s="49">
        <v>68000</v>
      </c>
      <c r="H61" s="49">
        <v>850000</v>
      </c>
      <c r="I61" s="49">
        <v>1470000</v>
      </c>
    </row>
    <row r="62" spans="1:9" ht="15.75" customHeight="1" x14ac:dyDescent="0.3">
      <c r="A62" s="9"/>
      <c r="B62" s="9"/>
      <c r="C62" s="12">
        <v>32</v>
      </c>
      <c r="D62" s="63" t="s">
        <v>64</v>
      </c>
      <c r="E62" s="49">
        <v>18816.490000000002</v>
      </c>
      <c r="F62" s="49">
        <v>24381.19</v>
      </c>
      <c r="G62" s="49">
        <v>13514</v>
      </c>
      <c r="H62" s="49">
        <v>17216</v>
      </c>
      <c r="I62" s="49">
        <v>25724</v>
      </c>
    </row>
    <row r="63" spans="1:9" ht="15.75" customHeight="1" x14ac:dyDescent="0.3">
      <c r="A63" s="9"/>
      <c r="B63" s="9"/>
      <c r="C63" s="12">
        <v>44</v>
      </c>
      <c r="D63" s="63" t="s">
        <v>73</v>
      </c>
      <c r="E63" s="49">
        <v>126219.28</v>
      </c>
      <c r="F63" s="49">
        <v>826863.11</v>
      </c>
      <c r="G63" s="49">
        <v>781180</v>
      </c>
      <c r="H63" s="49">
        <v>474582</v>
      </c>
      <c r="I63" s="49">
        <v>412865</v>
      </c>
    </row>
    <row r="64" spans="1:9" ht="15.75" customHeight="1" x14ac:dyDescent="0.3">
      <c r="A64" s="9"/>
      <c r="B64" s="9"/>
      <c r="C64" s="12">
        <v>62</v>
      </c>
      <c r="D64" s="63" t="s">
        <v>68</v>
      </c>
      <c r="E64" s="49">
        <v>1932.04</v>
      </c>
      <c r="F64" s="49">
        <v>16192.18</v>
      </c>
      <c r="G64" s="49">
        <v>10000</v>
      </c>
      <c r="H64" s="49"/>
      <c r="I64" s="64"/>
    </row>
    <row r="65" spans="1:9" ht="15.75" customHeight="1" x14ac:dyDescent="0.3">
      <c r="A65" s="9"/>
      <c r="B65" s="9"/>
      <c r="C65" s="12">
        <v>82</v>
      </c>
      <c r="D65" s="63" t="s">
        <v>85</v>
      </c>
      <c r="E65" s="64"/>
      <c r="F65" s="64"/>
      <c r="G65" s="64"/>
      <c r="H65" s="49">
        <v>4950000</v>
      </c>
      <c r="I65" s="49">
        <v>530000</v>
      </c>
    </row>
    <row r="66" spans="1:9" ht="15.75" customHeight="1" x14ac:dyDescent="0.3">
      <c r="A66" s="9"/>
      <c r="B66" s="9"/>
      <c r="C66" s="9"/>
      <c r="D66" s="59" t="s">
        <v>86</v>
      </c>
      <c r="E66" s="62">
        <v>8800743.5099999998</v>
      </c>
      <c r="F66" s="62">
        <v>10246797.74</v>
      </c>
      <c r="G66" s="62">
        <v>10617570</v>
      </c>
      <c r="H66" s="62">
        <v>15675320</v>
      </c>
      <c r="I66" s="62">
        <v>11870320</v>
      </c>
    </row>
  </sheetData>
  <mergeCells count="5">
    <mergeCell ref="A6:I6"/>
    <mergeCell ref="A36:I36"/>
    <mergeCell ref="A1:I1"/>
    <mergeCell ref="A3:I3"/>
    <mergeCell ref="A5:I5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workbookViewId="0">
      <selection activeCell="B14" sqref="B14"/>
    </sheetView>
  </sheetViews>
  <sheetFormatPr defaultRowHeight="14.4" x14ac:dyDescent="0.3"/>
  <cols>
    <col min="1" max="1" width="37.77734375" customWidth="1"/>
    <col min="2" max="6" width="25.21875" customWidth="1"/>
  </cols>
  <sheetData>
    <row r="1" spans="1:6" ht="42" customHeight="1" x14ac:dyDescent="0.3">
      <c r="A1" s="115" t="s">
        <v>113</v>
      </c>
      <c r="B1" s="115"/>
      <c r="C1" s="115"/>
      <c r="D1" s="115"/>
      <c r="E1" s="115"/>
      <c r="F1" s="115"/>
    </row>
    <row r="2" spans="1:6" ht="10.050000000000001" customHeight="1" x14ac:dyDescent="0.3">
      <c r="A2" s="3"/>
      <c r="B2" s="3"/>
      <c r="C2" s="3"/>
      <c r="D2" s="3"/>
      <c r="E2" s="3"/>
      <c r="F2" s="3"/>
    </row>
    <row r="3" spans="1:6" ht="15.6" x14ac:dyDescent="0.3">
      <c r="A3" s="115" t="s">
        <v>29</v>
      </c>
      <c r="B3" s="115"/>
      <c r="C3" s="115"/>
      <c r="D3" s="115"/>
      <c r="E3" s="117"/>
      <c r="F3" s="117"/>
    </row>
    <row r="4" spans="1:6" ht="9.4499999999999993" customHeight="1" x14ac:dyDescent="0.3">
      <c r="A4" s="3"/>
      <c r="B4" s="3"/>
      <c r="C4" s="3"/>
      <c r="D4" s="3"/>
      <c r="E4" s="4"/>
      <c r="F4" s="4"/>
    </row>
    <row r="5" spans="1:6" ht="18" customHeight="1" x14ac:dyDescent="0.3">
      <c r="A5" s="115" t="s">
        <v>14</v>
      </c>
      <c r="B5" s="116"/>
      <c r="C5" s="116"/>
      <c r="D5" s="116"/>
      <c r="E5" s="116"/>
      <c r="F5" s="116"/>
    </row>
    <row r="6" spans="1:6" ht="14.55" customHeight="1" x14ac:dyDescent="0.3">
      <c r="A6" s="3"/>
      <c r="B6" s="3"/>
      <c r="C6" s="3"/>
      <c r="D6" s="3"/>
      <c r="E6" s="4"/>
      <c r="F6" s="4"/>
    </row>
    <row r="7" spans="1:6" ht="15.6" x14ac:dyDescent="0.3">
      <c r="A7" s="115" t="s">
        <v>22</v>
      </c>
      <c r="B7" s="121"/>
      <c r="C7" s="121"/>
      <c r="D7" s="121"/>
      <c r="E7" s="121"/>
      <c r="F7" s="121"/>
    </row>
    <row r="8" spans="1:6" ht="17.399999999999999" x14ac:dyDescent="0.3">
      <c r="A8" s="3"/>
      <c r="B8" s="3"/>
      <c r="C8" s="3"/>
      <c r="D8" s="3"/>
      <c r="E8" s="4"/>
      <c r="F8" s="4"/>
    </row>
    <row r="9" spans="1:6" ht="26.4" x14ac:dyDescent="0.3">
      <c r="A9" s="18" t="s">
        <v>23</v>
      </c>
      <c r="B9" s="17" t="s">
        <v>11</v>
      </c>
      <c r="C9" s="18" t="s">
        <v>12</v>
      </c>
      <c r="D9" s="18" t="s">
        <v>38</v>
      </c>
      <c r="E9" s="18" t="s">
        <v>39</v>
      </c>
      <c r="F9" s="18" t="s">
        <v>40</v>
      </c>
    </row>
    <row r="10" spans="1:6" ht="15.75" customHeight="1" x14ac:dyDescent="0.3">
      <c r="A10" s="9" t="s">
        <v>24</v>
      </c>
      <c r="B10" s="56">
        <v>8800743.5099999998</v>
      </c>
      <c r="C10" s="56">
        <v>10246797.74</v>
      </c>
      <c r="D10" s="56">
        <v>10617570</v>
      </c>
      <c r="E10" s="56">
        <v>15675320</v>
      </c>
      <c r="F10" s="56">
        <v>11870320</v>
      </c>
    </row>
    <row r="11" spans="1:6" ht="24" x14ac:dyDescent="0.3">
      <c r="A11" s="58" t="s">
        <v>57</v>
      </c>
      <c r="B11" s="57">
        <v>8800743.5099999998</v>
      </c>
      <c r="C11" s="57">
        <v>10246797.74</v>
      </c>
      <c r="D11" s="57">
        <v>10617570</v>
      </c>
      <c r="E11" s="57">
        <v>15675320</v>
      </c>
      <c r="F11" s="57">
        <v>11870320</v>
      </c>
    </row>
    <row r="12" spans="1:6" x14ac:dyDescent="0.3">
      <c r="A12" s="13" t="s">
        <v>58</v>
      </c>
      <c r="B12" s="57">
        <v>8800743.5099999998</v>
      </c>
      <c r="C12" s="57">
        <v>10246797.74</v>
      </c>
      <c r="D12" s="57">
        <v>10617570</v>
      </c>
      <c r="E12" s="57">
        <v>15675320</v>
      </c>
      <c r="F12" s="57">
        <v>11870320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"/>
  <sheetViews>
    <sheetView workbookViewId="0">
      <selection activeCell="D13" sqref="D1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21875" customWidth="1"/>
  </cols>
  <sheetData>
    <row r="1" spans="1:9" ht="42" customHeight="1" x14ac:dyDescent="0.3">
      <c r="A1" s="115" t="s">
        <v>56</v>
      </c>
      <c r="B1" s="115"/>
      <c r="C1" s="115"/>
      <c r="D1" s="115"/>
      <c r="E1" s="115"/>
      <c r="F1" s="115"/>
      <c r="G1" s="115"/>
      <c r="H1" s="115"/>
      <c r="I1" s="115"/>
    </row>
    <row r="2" spans="1:9" ht="1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6" x14ac:dyDescent="0.3">
      <c r="A3" s="115" t="s">
        <v>29</v>
      </c>
      <c r="B3" s="115"/>
      <c r="C3" s="115"/>
      <c r="D3" s="115"/>
      <c r="E3" s="115"/>
      <c r="F3" s="115"/>
      <c r="G3" s="115"/>
      <c r="H3" s="117"/>
      <c r="I3" s="117"/>
    </row>
    <row r="4" spans="1:9" ht="13.05" customHeight="1" x14ac:dyDescent="0.3">
      <c r="A4" s="3"/>
      <c r="B4" s="3"/>
      <c r="C4" s="3"/>
      <c r="D4" s="3"/>
      <c r="E4" s="3"/>
      <c r="F4" s="3"/>
      <c r="G4" s="3"/>
      <c r="H4" s="4"/>
      <c r="I4" s="4"/>
    </row>
    <row r="5" spans="1:9" ht="18" customHeight="1" x14ac:dyDescent="0.3">
      <c r="A5" s="115" t="s">
        <v>25</v>
      </c>
      <c r="B5" s="116"/>
      <c r="C5" s="116"/>
      <c r="D5" s="116"/>
      <c r="E5" s="116"/>
      <c r="F5" s="116"/>
      <c r="G5" s="116"/>
      <c r="H5" s="116"/>
      <c r="I5" s="116"/>
    </row>
    <row r="6" spans="1:9" ht="17.399999999999999" x14ac:dyDescent="0.3">
      <c r="A6" s="3"/>
      <c r="B6" s="3"/>
      <c r="C6" s="3"/>
      <c r="D6" s="3"/>
      <c r="E6" s="3"/>
      <c r="F6" s="3"/>
      <c r="G6" s="3"/>
      <c r="H6" s="4"/>
      <c r="I6" s="4"/>
    </row>
    <row r="7" spans="1:9" ht="26.4" x14ac:dyDescent="0.3">
      <c r="A7" s="18" t="s">
        <v>15</v>
      </c>
      <c r="B7" s="17" t="s">
        <v>16</v>
      </c>
      <c r="C7" s="17" t="s">
        <v>17</v>
      </c>
      <c r="D7" s="17" t="s">
        <v>43</v>
      </c>
      <c r="E7" s="17" t="s">
        <v>11</v>
      </c>
      <c r="F7" s="18" t="s">
        <v>12</v>
      </c>
      <c r="G7" s="18" t="s">
        <v>38</v>
      </c>
      <c r="H7" s="18" t="s">
        <v>39</v>
      </c>
      <c r="I7" s="18" t="s">
        <v>40</v>
      </c>
    </row>
    <row r="8" spans="1:9" ht="26.4" x14ac:dyDescent="0.3">
      <c r="A8" s="9">
        <v>8</v>
      </c>
      <c r="B8" s="9"/>
      <c r="C8" s="9"/>
      <c r="D8" s="9" t="s">
        <v>26</v>
      </c>
      <c r="E8" s="49">
        <v>0</v>
      </c>
      <c r="F8" s="49">
        <v>0</v>
      </c>
      <c r="G8" s="49">
        <v>0</v>
      </c>
      <c r="H8" s="48">
        <v>0</v>
      </c>
      <c r="I8" s="49">
        <v>0</v>
      </c>
    </row>
    <row r="9" spans="1:9" ht="26.4" x14ac:dyDescent="0.3">
      <c r="A9" s="10">
        <v>5</v>
      </c>
      <c r="B9" s="11"/>
      <c r="C9" s="11"/>
      <c r="D9" s="20" t="s">
        <v>27</v>
      </c>
      <c r="E9" s="49">
        <v>0</v>
      </c>
      <c r="F9" s="49">
        <v>0</v>
      </c>
      <c r="G9" s="49">
        <v>0</v>
      </c>
      <c r="H9" s="48">
        <v>0</v>
      </c>
      <c r="I9" s="49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2"/>
  <sheetViews>
    <sheetView workbookViewId="0">
      <selection activeCell="D11" sqref="D11"/>
    </sheetView>
  </sheetViews>
  <sheetFormatPr defaultRowHeight="14.4" x14ac:dyDescent="0.3"/>
  <cols>
    <col min="1" max="1" width="7.44140625" bestFit="1" customWidth="1"/>
    <col min="2" max="2" width="5" customWidth="1"/>
    <col min="3" max="3" width="0.21875" customWidth="1"/>
    <col min="4" max="4" width="41.109375" customWidth="1"/>
    <col min="5" max="5" width="18.6640625" customWidth="1"/>
    <col min="6" max="6" width="18" customWidth="1"/>
    <col min="7" max="7" width="17.21875" customWidth="1"/>
    <col min="8" max="8" width="18.109375" customWidth="1"/>
    <col min="9" max="9" width="19.21875" customWidth="1"/>
  </cols>
  <sheetData>
    <row r="1" spans="1:9" ht="42" customHeight="1" x14ac:dyDescent="0.3">
      <c r="A1" s="115" t="s">
        <v>56</v>
      </c>
      <c r="B1" s="115"/>
      <c r="C1" s="115"/>
      <c r="D1" s="115"/>
      <c r="E1" s="115"/>
      <c r="F1" s="115"/>
      <c r="G1" s="115"/>
      <c r="H1" s="115"/>
      <c r="I1" s="115"/>
    </row>
    <row r="2" spans="1:9" ht="12" customHeight="1" x14ac:dyDescent="0.3">
      <c r="A2" s="3"/>
      <c r="B2" s="3"/>
      <c r="C2" s="3"/>
      <c r="D2" s="3"/>
      <c r="E2" s="3"/>
      <c r="F2" s="3"/>
      <c r="G2" s="3"/>
      <c r="H2" s="4"/>
      <c r="I2" s="4"/>
    </row>
    <row r="3" spans="1:9" ht="18" customHeight="1" x14ac:dyDescent="0.3">
      <c r="A3" s="115" t="s">
        <v>28</v>
      </c>
      <c r="B3" s="116"/>
      <c r="C3" s="116"/>
      <c r="D3" s="116"/>
      <c r="E3" s="116"/>
      <c r="F3" s="116"/>
      <c r="G3" s="116"/>
      <c r="H3" s="116"/>
      <c r="I3" s="116"/>
    </row>
    <row r="4" spans="1:9" ht="17.399999999999999" x14ac:dyDescent="0.3">
      <c r="A4" s="3"/>
      <c r="B4" s="3"/>
      <c r="C4" s="3"/>
      <c r="D4" s="3"/>
      <c r="E4" s="3"/>
      <c r="F4" s="3"/>
      <c r="G4" s="3"/>
      <c r="H4" s="4"/>
      <c r="I4" s="4"/>
    </row>
    <row r="5" spans="1:9" ht="26.4" x14ac:dyDescent="0.3">
      <c r="A5" s="125" t="s">
        <v>30</v>
      </c>
      <c r="B5" s="126"/>
      <c r="C5" s="127"/>
      <c r="D5" s="17" t="s">
        <v>31</v>
      </c>
      <c r="E5" s="17" t="s">
        <v>11</v>
      </c>
      <c r="F5" s="18" t="s">
        <v>12</v>
      </c>
      <c r="G5" s="18" t="s">
        <v>38</v>
      </c>
      <c r="H5" s="18" t="s">
        <v>39</v>
      </c>
      <c r="I5" s="18" t="s">
        <v>40</v>
      </c>
    </row>
    <row r="6" spans="1:9" x14ac:dyDescent="0.3">
      <c r="A6" s="53"/>
      <c r="B6" s="54"/>
      <c r="C6" s="55"/>
      <c r="D6" s="74" t="s">
        <v>87</v>
      </c>
      <c r="E6" s="75">
        <v>8800743.5099999998</v>
      </c>
      <c r="F6" s="75">
        <v>10246797.74</v>
      </c>
      <c r="G6" s="75">
        <v>10617570</v>
      </c>
      <c r="H6" s="76">
        <v>15675320</v>
      </c>
      <c r="I6" s="75">
        <v>11870320</v>
      </c>
    </row>
    <row r="7" spans="1:9" ht="22.5" customHeight="1" x14ac:dyDescent="0.3">
      <c r="A7" s="90" t="s">
        <v>88</v>
      </c>
      <c r="B7" s="54"/>
      <c r="C7" s="55"/>
      <c r="D7" s="59"/>
      <c r="E7" s="62">
        <v>8278867.5199999996</v>
      </c>
      <c r="F7" s="62">
        <v>9140271.0800000001</v>
      </c>
      <c r="G7" s="62">
        <v>9499456</v>
      </c>
      <c r="H7" s="73">
        <v>9146702</v>
      </c>
      <c r="I7" s="62">
        <v>9184091</v>
      </c>
    </row>
    <row r="8" spans="1:9" ht="27" x14ac:dyDescent="0.3">
      <c r="A8" s="93" t="s">
        <v>107</v>
      </c>
      <c r="B8" s="54"/>
      <c r="C8" s="55"/>
      <c r="D8" s="77" t="s">
        <v>89</v>
      </c>
      <c r="E8" s="78">
        <v>7959585.54</v>
      </c>
      <c r="F8" s="78">
        <v>8784061.8300000001</v>
      </c>
      <c r="G8" s="78">
        <v>9150111</v>
      </c>
      <c r="H8" s="79">
        <v>8938267</v>
      </c>
      <c r="I8" s="78">
        <v>8980656</v>
      </c>
    </row>
    <row r="9" spans="1:9" x14ac:dyDescent="0.3">
      <c r="A9" s="53"/>
      <c r="B9" s="54"/>
      <c r="C9" s="55"/>
      <c r="D9" s="80" t="s">
        <v>70</v>
      </c>
      <c r="E9" s="62">
        <v>280388</v>
      </c>
      <c r="F9" s="62">
        <v>265445.59999999998</v>
      </c>
      <c r="G9" s="59"/>
      <c r="H9" s="73">
        <v>766828</v>
      </c>
      <c r="I9" s="62">
        <v>766828</v>
      </c>
    </row>
    <row r="10" spans="1:9" x14ac:dyDescent="0.3">
      <c r="A10" s="53"/>
      <c r="B10" s="54"/>
      <c r="C10" s="55"/>
      <c r="D10" s="81" t="s">
        <v>90</v>
      </c>
      <c r="E10" s="62">
        <v>280388</v>
      </c>
      <c r="F10" s="62">
        <v>265445.59999999998</v>
      </c>
      <c r="G10" s="59"/>
      <c r="H10" s="73">
        <v>766828</v>
      </c>
      <c r="I10" s="62">
        <v>766828</v>
      </c>
    </row>
    <row r="11" spans="1:9" x14ac:dyDescent="0.3">
      <c r="A11" s="53"/>
      <c r="B11" s="54"/>
      <c r="C11" s="55"/>
      <c r="D11" s="82" t="s">
        <v>80</v>
      </c>
      <c r="E11" s="49">
        <v>142356.28</v>
      </c>
      <c r="F11" s="49">
        <v>185811.92</v>
      </c>
      <c r="G11" s="64"/>
      <c r="H11" s="66">
        <v>610628</v>
      </c>
      <c r="I11" s="49">
        <v>610628</v>
      </c>
    </row>
    <row r="12" spans="1:9" x14ac:dyDescent="0.3">
      <c r="A12" s="53"/>
      <c r="B12" s="54"/>
      <c r="C12" s="55"/>
      <c r="D12" s="82" t="s">
        <v>81</v>
      </c>
      <c r="E12" s="49">
        <v>138031.72</v>
      </c>
      <c r="F12" s="49">
        <v>79633.679999999993</v>
      </c>
      <c r="G12" s="64"/>
      <c r="H12" s="66">
        <v>156200</v>
      </c>
      <c r="I12" s="49">
        <v>156200</v>
      </c>
    </row>
    <row r="13" spans="1:9" ht="27" x14ac:dyDescent="0.3">
      <c r="A13" s="53"/>
      <c r="B13" s="54"/>
      <c r="C13" s="55"/>
      <c r="D13" s="80" t="s">
        <v>71</v>
      </c>
      <c r="E13" s="62">
        <v>397664.11</v>
      </c>
      <c r="F13" s="62">
        <v>398168.39</v>
      </c>
      <c r="G13" s="62">
        <v>909662.54</v>
      </c>
      <c r="H13" s="83"/>
      <c r="I13" s="59"/>
    </row>
    <row r="14" spans="1:9" x14ac:dyDescent="0.3">
      <c r="A14" s="53"/>
      <c r="B14" s="54"/>
      <c r="C14" s="55"/>
      <c r="D14" s="81" t="s">
        <v>90</v>
      </c>
      <c r="E14" s="62">
        <v>397664.11</v>
      </c>
      <c r="F14" s="62">
        <v>398168.39</v>
      </c>
      <c r="G14" s="62">
        <v>909662.54</v>
      </c>
      <c r="H14" s="83"/>
      <c r="I14" s="59"/>
    </row>
    <row r="15" spans="1:9" x14ac:dyDescent="0.3">
      <c r="A15" s="53"/>
      <c r="B15" s="54"/>
      <c r="C15" s="55"/>
      <c r="D15" s="82" t="s">
        <v>80</v>
      </c>
      <c r="E15" s="49">
        <v>205720.35</v>
      </c>
      <c r="F15" s="49">
        <v>265445.59999999998</v>
      </c>
      <c r="G15" s="49">
        <v>704692.54</v>
      </c>
      <c r="H15" s="65"/>
      <c r="I15" s="64"/>
    </row>
    <row r="16" spans="1:9" x14ac:dyDescent="0.3">
      <c r="A16" s="53"/>
      <c r="B16" s="54"/>
      <c r="C16" s="55"/>
      <c r="D16" s="82" t="s">
        <v>81</v>
      </c>
      <c r="E16" s="49">
        <v>191943.76</v>
      </c>
      <c r="F16" s="49">
        <v>132722.79</v>
      </c>
      <c r="G16" s="49">
        <v>204970</v>
      </c>
      <c r="H16" s="65"/>
      <c r="I16" s="64"/>
    </row>
    <row r="17" spans="1:9" ht="27" x14ac:dyDescent="0.3">
      <c r="A17" s="53"/>
      <c r="B17" s="54"/>
      <c r="C17" s="55"/>
      <c r="D17" s="80" t="s">
        <v>64</v>
      </c>
      <c r="E17" s="62">
        <v>103869.9</v>
      </c>
      <c r="F17" s="62">
        <v>773971.64</v>
      </c>
      <c r="G17" s="62">
        <v>548771.46</v>
      </c>
      <c r="H17" s="73">
        <v>621862</v>
      </c>
      <c r="I17" s="62">
        <v>664251</v>
      </c>
    </row>
    <row r="18" spans="1:9" x14ac:dyDescent="0.3">
      <c r="A18" s="53"/>
      <c r="B18" s="54"/>
      <c r="C18" s="55"/>
      <c r="D18" s="81" t="s">
        <v>90</v>
      </c>
      <c r="E18" s="62">
        <v>103869.9</v>
      </c>
      <c r="F18" s="62">
        <v>773971.64</v>
      </c>
      <c r="G18" s="62">
        <v>548771.46</v>
      </c>
      <c r="H18" s="73">
        <v>621862</v>
      </c>
      <c r="I18" s="62">
        <v>664251</v>
      </c>
    </row>
    <row r="19" spans="1:9" x14ac:dyDescent="0.3">
      <c r="A19" s="53"/>
      <c r="B19" s="54"/>
      <c r="C19" s="55"/>
      <c r="D19" s="82" t="s">
        <v>80</v>
      </c>
      <c r="E19" s="49">
        <v>38095.68</v>
      </c>
      <c r="F19" s="49">
        <v>354368.26</v>
      </c>
      <c r="G19" s="49">
        <v>428542.46</v>
      </c>
      <c r="H19" s="66">
        <v>520802</v>
      </c>
      <c r="I19" s="49">
        <v>574011</v>
      </c>
    </row>
    <row r="20" spans="1:9" x14ac:dyDescent="0.3">
      <c r="A20" s="53"/>
      <c r="B20" s="54"/>
      <c r="C20" s="55"/>
      <c r="D20" s="82" t="s">
        <v>81</v>
      </c>
      <c r="E20" s="49">
        <v>62340.46</v>
      </c>
      <c r="F20" s="49">
        <v>390138.94</v>
      </c>
      <c r="G20" s="49">
        <v>90234</v>
      </c>
      <c r="H20" s="66">
        <v>98010</v>
      </c>
      <c r="I20" s="49">
        <v>87190</v>
      </c>
    </row>
    <row r="21" spans="1:9" x14ac:dyDescent="0.3">
      <c r="A21" s="53"/>
      <c r="B21" s="54"/>
      <c r="C21" s="55"/>
      <c r="D21" s="82" t="s">
        <v>82</v>
      </c>
      <c r="E21" s="49">
        <v>3079.79</v>
      </c>
      <c r="F21" s="49">
        <v>29464.44</v>
      </c>
      <c r="G21" s="49">
        <v>29995</v>
      </c>
      <c r="H21" s="66">
        <v>3050</v>
      </c>
      <c r="I21" s="49">
        <v>3050</v>
      </c>
    </row>
    <row r="22" spans="1:9" x14ac:dyDescent="0.3">
      <c r="A22" s="53"/>
      <c r="B22" s="54"/>
      <c r="C22" s="55"/>
      <c r="D22" s="82" t="s">
        <v>91</v>
      </c>
      <c r="E22" s="67">
        <v>353.97</v>
      </c>
      <c r="F22" s="64"/>
      <c r="G22" s="64"/>
      <c r="H22" s="65"/>
      <c r="I22" s="64"/>
    </row>
    <row r="23" spans="1:9" x14ac:dyDescent="0.3">
      <c r="A23" s="53"/>
      <c r="B23" s="54"/>
      <c r="C23" s="55"/>
      <c r="D23" s="80" t="s">
        <v>92</v>
      </c>
      <c r="E23" s="62">
        <v>5874.93</v>
      </c>
      <c r="F23" s="59"/>
      <c r="G23" s="59"/>
      <c r="H23" s="83"/>
      <c r="I23" s="59"/>
    </row>
    <row r="24" spans="1:9" x14ac:dyDescent="0.3">
      <c r="A24" s="53"/>
      <c r="B24" s="54"/>
      <c r="C24" s="55"/>
      <c r="D24" s="81" t="s">
        <v>90</v>
      </c>
      <c r="E24" s="62">
        <v>5874.93</v>
      </c>
      <c r="F24" s="59"/>
      <c r="G24" s="59"/>
      <c r="H24" s="83"/>
      <c r="I24" s="59"/>
    </row>
    <row r="25" spans="1:9" x14ac:dyDescent="0.3">
      <c r="A25" s="53"/>
      <c r="B25" s="54"/>
      <c r="C25" s="55"/>
      <c r="D25" s="82" t="s">
        <v>81</v>
      </c>
      <c r="E25" s="49">
        <v>5874.93</v>
      </c>
      <c r="F25" s="59"/>
      <c r="G25" s="59"/>
      <c r="H25" s="83"/>
      <c r="I25" s="59"/>
    </row>
    <row r="26" spans="1:9" ht="27" x14ac:dyDescent="0.3">
      <c r="A26" s="53"/>
      <c r="B26" s="54"/>
      <c r="C26" s="55"/>
      <c r="D26" s="80" t="s">
        <v>61</v>
      </c>
      <c r="E26" s="62">
        <v>6751043.9199999999</v>
      </c>
      <c r="F26" s="62">
        <v>6733162.54</v>
      </c>
      <c r="G26" s="62">
        <v>7258677</v>
      </c>
      <c r="H26" s="73">
        <v>7257527</v>
      </c>
      <c r="I26" s="62">
        <v>7257527</v>
      </c>
    </row>
    <row r="27" spans="1:9" x14ac:dyDescent="0.3">
      <c r="A27" s="53"/>
      <c r="B27" s="54"/>
      <c r="C27" s="55"/>
      <c r="D27" s="81" t="s">
        <v>90</v>
      </c>
      <c r="E27" s="62">
        <v>6751043.9199999999</v>
      </c>
      <c r="F27" s="62">
        <v>6733162.54</v>
      </c>
      <c r="G27" s="62">
        <v>7258677</v>
      </c>
      <c r="H27" s="73">
        <v>7257527</v>
      </c>
      <c r="I27" s="62">
        <v>7257527</v>
      </c>
    </row>
    <row r="28" spans="1:9" x14ac:dyDescent="0.3">
      <c r="A28" s="53"/>
      <c r="B28" s="54"/>
      <c r="C28" s="55"/>
      <c r="D28" s="82" t="s">
        <v>80</v>
      </c>
      <c r="E28" s="49">
        <v>6124554.2400000002</v>
      </c>
      <c r="F28" s="49">
        <v>6246069.8300000001</v>
      </c>
      <c r="G28" s="49">
        <v>6240455</v>
      </c>
      <c r="H28" s="66">
        <v>6205147</v>
      </c>
      <c r="I28" s="49">
        <v>6205147</v>
      </c>
    </row>
    <row r="29" spans="1:9" x14ac:dyDescent="0.3">
      <c r="A29" s="53"/>
      <c r="B29" s="54"/>
      <c r="C29" s="55"/>
      <c r="D29" s="82" t="s">
        <v>81</v>
      </c>
      <c r="E29" s="49">
        <v>626091.51</v>
      </c>
      <c r="F29" s="49">
        <v>487092.71</v>
      </c>
      <c r="G29" s="49">
        <v>1013970</v>
      </c>
      <c r="H29" s="66">
        <v>1051380</v>
      </c>
      <c r="I29" s="49">
        <v>1051380</v>
      </c>
    </row>
    <row r="30" spans="1:9" x14ac:dyDescent="0.3">
      <c r="A30" s="53"/>
      <c r="B30" s="54"/>
      <c r="C30" s="55"/>
      <c r="D30" s="82" t="s">
        <v>82</v>
      </c>
      <c r="E30" s="67">
        <v>398.17</v>
      </c>
      <c r="F30" s="64"/>
      <c r="G30" s="49">
        <v>4252</v>
      </c>
      <c r="H30" s="66">
        <v>1000</v>
      </c>
      <c r="I30" s="49">
        <v>1000</v>
      </c>
    </row>
    <row r="31" spans="1:9" ht="27" x14ac:dyDescent="0.3">
      <c r="A31" s="53"/>
      <c r="B31" s="54"/>
      <c r="C31" s="55"/>
      <c r="D31" s="80" t="s">
        <v>93</v>
      </c>
      <c r="E31" s="84">
        <v>28.75</v>
      </c>
      <c r="F31" s="59"/>
      <c r="G31" s="59"/>
      <c r="H31" s="83"/>
      <c r="I31" s="59"/>
    </row>
    <row r="32" spans="1:9" x14ac:dyDescent="0.3">
      <c r="A32" s="53"/>
      <c r="B32" s="54"/>
      <c r="C32" s="55"/>
      <c r="D32" s="81" t="s">
        <v>90</v>
      </c>
      <c r="E32" s="84">
        <v>28.75</v>
      </c>
      <c r="F32" s="59"/>
      <c r="G32" s="59"/>
      <c r="H32" s="83"/>
      <c r="I32" s="59"/>
    </row>
    <row r="33" spans="1:9" x14ac:dyDescent="0.3">
      <c r="A33" s="53"/>
      <c r="B33" s="54"/>
      <c r="C33" s="55"/>
      <c r="D33" s="82" t="s">
        <v>81</v>
      </c>
      <c r="E33" s="84">
        <v>28.75</v>
      </c>
      <c r="F33" s="59"/>
      <c r="G33" s="59"/>
      <c r="H33" s="83"/>
      <c r="I33" s="59"/>
    </row>
    <row r="34" spans="1:9" x14ac:dyDescent="0.3">
      <c r="A34" s="53"/>
      <c r="B34" s="54"/>
      <c r="C34" s="55"/>
      <c r="D34" s="80" t="s">
        <v>62</v>
      </c>
      <c r="E34" s="62">
        <v>419952.47</v>
      </c>
      <c r="F34" s="62">
        <v>613313.66</v>
      </c>
      <c r="G34" s="62">
        <v>433000</v>
      </c>
      <c r="H34" s="73">
        <v>292050</v>
      </c>
      <c r="I34" s="62">
        <v>292050</v>
      </c>
    </row>
    <row r="35" spans="1:9" x14ac:dyDescent="0.3">
      <c r="A35" s="53"/>
      <c r="B35" s="54"/>
      <c r="C35" s="55"/>
      <c r="D35" s="81" t="s">
        <v>90</v>
      </c>
      <c r="E35" s="62">
        <v>419952.47</v>
      </c>
      <c r="F35" s="62">
        <v>613313.66</v>
      </c>
      <c r="G35" s="62">
        <v>433000</v>
      </c>
      <c r="H35" s="73">
        <v>292050</v>
      </c>
      <c r="I35" s="62">
        <v>292050</v>
      </c>
    </row>
    <row r="36" spans="1:9" x14ac:dyDescent="0.3">
      <c r="A36" s="53"/>
      <c r="B36" s="54"/>
      <c r="C36" s="55"/>
      <c r="D36" s="82" t="s">
        <v>80</v>
      </c>
      <c r="E36" s="49">
        <v>333585.2</v>
      </c>
      <c r="F36" s="49">
        <v>437986.84</v>
      </c>
      <c r="G36" s="49">
        <v>355220</v>
      </c>
      <c r="H36" s="66">
        <v>273460</v>
      </c>
      <c r="I36" s="49">
        <v>273460</v>
      </c>
    </row>
    <row r="37" spans="1:9" x14ac:dyDescent="0.3">
      <c r="A37" s="53"/>
      <c r="B37" s="54"/>
      <c r="C37" s="55"/>
      <c r="D37" s="82" t="s">
        <v>81</v>
      </c>
      <c r="E37" s="49">
        <v>78960.649999999994</v>
      </c>
      <c r="F37" s="49">
        <v>150109.49</v>
      </c>
      <c r="G37" s="49">
        <v>57080</v>
      </c>
      <c r="H37" s="66">
        <v>18590</v>
      </c>
      <c r="I37" s="49">
        <v>18590</v>
      </c>
    </row>
    <row r="38" spans="1:9" x14ac:dyDescent="0.3">
      <c r="A38" s="53"/>
      <c r="B38" s="54"/>
      <c r="C38" s="55"/>
      <c r="D38" s="82" t="s">
        <v>82</v>
      </c>
      <c r="E38" s="49">
        <v>7406.62</v>
      </c>
      <c r="F38" s="49">
        <v>25217.33</v>
      </c>
      <c r="G38" s="49">
        <v>20700</v>
      </c>
      <c r="H38" s="65"/>
      <c r="I38" s="64"/>
    </row>
    <row r="39" spans="1:9" ht="27" x14ac:dyDescent="0.3">
      <c r="A39" s="53"/>
      <c r="B39" s="54"/>
      <c r="C39" s="55"/>
      <c r="D39" s="80" t="s">
        <v>68</v>
      </c>
      <c r="E39" s="84">
        <v>763.46</v>
      </c>
      <c r="F39" s="59"/>
      <c r="G39" s="59"/>
      <c r="H39" s="83"/>
      <c r="I39" s="59"/>
    </row>
    <row r="40" spans="1:9" x14ac:dyDescent="0.3">
      <c r="A40" s="53"/>
      <c r="B40" s="54"/>
      <c r="C40" s="55"/>
      <c r="D40" s="81" t="s">
        <v>90</v>
      </c>
      <c r="E40" s="84">
        <v>763.46</v>
      </c>
      <c r="F40" s="59"/>
      <c r="G40" s="59"/>
      <c r="H40" s="83"/>
      <c r="I40" s="59"/>
    </row>
    <row r="41" spans="1:9" x14ac:dyDescent="0.3">
      <c r="A41" s="53"/>
      <c r="B41" s="54"/>
      <c r="C41" s="55"/>
      <c r="D41" s="82" t="s">
        <v>81</v>
      </c>
      <c r="E41" s="67">
        <v>763.46</v>
      </c>
      <c r="F41" s="59"/>
      <c r="G41" s="59"/>
      <c r="H41" s="83"/>
      <c r="I41" s="59"/>
    </row>
    <row r="42" spans="1:9" x14ac:dyDescent="0.3">
      <c r="A42" s="93" t="s">
        <v>106</v>
      </c>
      <c r="B42" s="54"/>
      <c r="C42" s="55"/>
      <c r="D42" s="77" t="s">
        <v>94</v>
      </c>
      <c r="E42" s="78">
        <v>43023.01</v>
      </c>
      <c r="F42" s="78">
        <v>95597.55</v>
      </c>
      <c r="G42" s="78">
        <v>54710</v>
      </c>
      <c r="H42" s="79">
        <v>52110</v>
      </c>
      <c r="I42" s="78">
        <v>47110</v>
      </c>
    </row>
    <row r="43" spans="1:9" x14ac:dyDescent="0.3">
      <c r="A43" s="53"/>
      <c r="B43" s="54"/>
      <c r="C43" s="55"/>
      <c r="D43" s="80" t="s">
        <v>70</v>
      </c>
      <c r="E43" s="62">
        <v>32118.92</v>
      </c>
      <c r="F43" s="62">
        <v>59725.25</v>
      </c>
      <c r="G43" s="62">
        <v>19900</v>
      </c>
      <c r="H43" s="73">
        <v>19900</v>
      </c>
      <c r="I43" s="62">
        <v>19900</v>
      </c>
    </row>
    <row r="44" spans="1:9" x14ac:dyDescent="0.3">
      <c r="A44" s="53"/>
      <c r="B44" s="54"/>
      <c r="C44" s="55"/>
      <c r="D44" s="81" t="s">
        <v>90</v>
      </c>
      <c r="E44" s="62">
        <v>32118.92</v>
      </c>
      <c r="F44" s="62">
        <v>59725.25</v>
      </c>
      <c r="G44" s="62">
        <v>19900</v>
      </c>
      <c r="H44" s="73">
        <v>19900</v>
      </c>
      <c r="I44" s="62">
        <v>19900</v>
      </c>
    </row>
    <row r="45" spans="1:9" x14ac:dyDescent="0.3">
      <c r="A45" s="53"/>
      <c r="B45" s="54"/>
      <c r="C45" s="55"/>
      <c r="D45" s="82" t="s">
        <v>80</v>
      </c>
      <c r="E45" s="49">
        <v>31720.75</v>
      </c>
      <c r="F45" s="49">
        <v>59393.43</v>
      </c>
      <c r="G45" s="49">
        <v>18900</v>
      </c>
      <c r="H45" s="66">
        <v>18900</v>
      </c>
      <c r="I45" s="49">
        <v>18900</v>
      </c>
    </row>
    <row r="46" spans="1:9" x14ac:dyDescent="0.3">
      <c r="A46" s="53"/>
      <c r="B46" s="54"/>
      <c r="C46" s="55"/>
      <c r="D46" s="82" t="s">
        <v>81</v>
      </c>
      <c r="E46" s="67">
        <v>398.17</v>
      </c>
      <c r="F46" s="67">
        <v>331.82</v>
      </c>
      <c r="G46" s="49">
        <v>1000</v>
      </c>
      <c r="H46" s="66">
        <v>1000</v>
      </c>
      <c r="I46" s="49">
        <v>1000</v>
      </c>
    </row>
    <row r="47" spans="1:9" ht="27" x14ac:dyDescent="0.3">
      <c r="A47" s="53"/>
      <c r="B47" s="54"/>
      <c r="C47" s="55"/>
      <c r="D47" s="80" t="s">
        <v>64</v>
      </c>
      <c r="E47" s="62">
        <v>10904.09</v>
      </c>
      <c r="F47" s="62">
        <v>35872.300000000003</v>
      </c>
      <c r="G47" s="62">
        <v>34810</v>
      </c>
      <c r="H47" s="73">
        <v>32210</v>
      </c>
      <c r="I47" s="62">
        <v>27210</v>
      </c>
    </row>
    <row r="48" spans="1:9" x14ac:dyDescent="0.3">
      <c r="A48" s="53"/>
      <c r="B48" s="54"/>
      <c r="C48" s="55"/>
      <c r="D48" s="81" t="s">
        <v>90</v>
      </c>
      <c r="E48" s="62">
        <v>10904.09</v>
      </c>
      <c r="F48" s="62">
        <v>35872.300000000003</v>
      </c>
      <c r="G48" s="62">
        <v>34810</v>
      </c>
      <c r="H48" s="73">
        <v>32210</v>
      </c>
      <c r="I48" s="62">
        <v>27210</v>
      </c>
    </row>
    <row r="49" spans="1:9" x14ac:dyDescent="0.3">
      <c r="A49" s="53"/>
      <c r="B49" s="54"/>
      <c r="C49" s="55"/>
      <c r="D49" s="82" t="s">
        <v>80</v>
      </c>
      <c r="E49" s="49">
        <v>10323.66</v>
      </c>
      <c r="F49" s="49">
        <v>27247.97</v>
      </c>
      <c r="G49" s="49">
        <v>26040</v>
      </c>
      <c r="H49" s="66">
        <v>24040</v>
      </c>
      <c r="I49" s="49">
        <v>19040</v>
      </c>
    </row>
    <row r="50" spans="1:9" x14ac:dyDescent="0.3">
      <c r="A50" s="53"/>
      <c r="B50" s="54"/>
      <c r="C50" s="55"/>
      <c r="D50" s="82" t="s">
        <v>81</v>
      </c>
      <c r="E50" s="67">
        <v>580.42999999999995</v>
      </c>
      <c r="F50" s="49">
        <v>8624.33</v>
      </c>
      <c r="G50" s="49">
        <v>8770</v>
      </c>
      <c r="H50" s="66">
        <v>8170</v>
      </c>
      <c r="I50" s="49">
        <v>8170</v>
      </c>
    </row>
    <row r="51" spans="1:9" ht="27" x14ac:dyDescent="0.3">
      <c r="A51" s="93" t="s">
        <v>105</v>
      </c>
      <c r="B51" s="54"/>
      <c r="C51" s="55"/>
      <c r="D51" s="77" t="s">
        <v>95</v>
      </c>
      <c r="E51" s="78">
        <v>110355.46</v>
      </c>
      <c r="F51" s="78">
        <v>127202.95</v>
      </c>
      <c r="G51" s="78">
        <v>135560</v>
      </c>
      <c r="H51" s="85"/>
      <c r="I51" s="86"/>
    </row>
    <row r="52" spans="1:9" ht="27" x14ac:dyDescent="0.3">
      <c r="A52" s="53"/>
      <c r="B52" s="54"/>
      <c r="C52" s="55"/>
      <c r="D52" s="80" t="s">
        <v>64</v>
      </c>
      <c r="E52" s="84">
        <v>318.52999999999997</v>
      </c>
      <c r="F52" s="62">
        <v>4539.1899999999996</v>
      </c>
      <c r="G52" s="62">
        <v>4730</v>
      </c>
      <c r="H52" s="83"/>
      <c r="I52" s="59"/>
    </row>
    <row r="53" spans="1:9" x14ac:dyDescent="0.3">
      <c r="A53" s="53"/>
      <c r="B53" s="54"/>
      <c r="C53" s="55"/>
      <c r="D53" s="81" t="s">
        <v>90</v>
      </c>
      <c r="E53" s="84">
        <v>318.52999999999997</v>
      </c>
      <c r="F53" s="62">
        <v>4539.1899999999996</v>
      </c>
      <c r="G53" s="62">
        <v>4730</v>
      </c>
      <c r="H53" s="65"/>
      <c r="I53" s="64"/>
    </row>
    <row r="54" spans="1:9" x14ac:dyDescent="0.3">
      <c r="A54" s="53"/>
      <c r="B54" s="54"/>
      <c r="C54" s="55"/>
      <c r="D54" s="82" t="s">
        <v>80</v>
      </c>
      <c r="E54" s="67">
        <v>318.52999999999997</v>
      </c>
      <c r="F54" s="49">
        <v>2150.13</v>
      </c>
      <c r="G54" s="49">
        <v>2230</v>
      </c>
      <c r="H54" s="65"/>
      <c r="I54" s="64"/>
    </row>
    <row r="55" spans="1:9" x14ac:dyDescent="0.3">
      <c r="A55" s="53"/>
      <c r="B55" s="54"/>
      <c r="C55" s="55"/>
      <c r="D55" s="82" t="s">
        <v>81</v>
      </c>
      <c r="E55" s="59"/>
      <c r="F55" s="49">
        <v>2389.06</v>
      </c>
      <c r="G55" s="49">
        <v>2500</v>
      </c>
      <c r="H55" s="83"/>
      <c r="I55" s="59"/>
    </row>
    <row r="56" spans="1:9" x14ac:dyDescent="0.3">
      <c r="A56" s="53"/>
      <c r="B56" s="54"/>
      <c r="C56" s="55"/>
      <c r="D56" s="80" t="s">
        <v>62</v>
      </c>
      <c r="E56" s="62">
        <v>110036.93</v>
      </c>
      <c r="F56" s="62">
        <v>122663.76</v>
      </c>
      <c r="G56" s="62">
        <v>130830</v>
      </c>
      <c r="H56" s="83"/>
      <c r="I56" s="59"/>
    </row>
    <row r="57" spans="1:9" x14ac:dyDescent="0.3">
      <c r="A57" s="53"/>
      <c r="B57" s="54"/>
      <c r="C57" s="55"/>
      <c r="D57" s="81" t="s">
        <v>90</v>
      </c>
      <c r="E57" s="62">
        <v>110036.93</v>
      </c>
      <c r="F57" s="62">
        <v>122663.76</v>
      </c>
      <c r="G57" s="62">
        <v>130830</v>
      </c>
      <c r="H57" s="83"/>
      <c r="I57" s="59"/>
    </row>
    <row r="58" spans="1:9" x14ac:dyDescent="0.3">
      <c r="A58" s="53"/>
      <c r="B58" s="54"/>
      <c r="C58" s="55"/>
      <c r="D58" s="82" t="s">
        <v>80</v>
      </c>
      <c r="E58" s="49">
        <v>99032.29</v>
      </c>
      <c r="F58" s="49">
        <v>104202.02</v>
      </c>
      <c r="G58" s="49">
        <v>107130</v>
      </c>
      <c r="H58" s="65"/>
      <c r="I58" s="64"/>
    </row>
    <row r="59" spans="1:9" x14ac:dyDescent="0.3">
      <c r="A59" s="53"/>
      <c r="B59" s="54"/>
      <c r="C59" s="55"/>
      <c r="D59" s="82" t="s">
        <v>81</v>
      </c>
      <c r="E59" s="49">
        <v>11004.64</v>
      </c>
      <c r="F59" s="49">
        <v>18461.740000000002</v>
      </c>
      <c r="G59" s="49">
        <v>23700</v>
      </c>
      <c r="H59" s="65"/>
      <c r="I59" s="64"/>
    </row>
    <row r="60" spans="1:9" ht="40.200000000000003" x14ac:dyDescent="0.3">
      <c r="A60" s="93" t="s">
        <v>112</v>
      </c>
      <c r="B60" s="54"/>
      <c r="C60" s="55"/>
      <c r="D60" s="87" t="s">
        <v>96</v>
      </c>
      <c r="E60" s="75">
        <v>165903.51</v>
      </c>
      <c r="F60" s="74"/>
      <c r="G60" s="74"/>
      <c r="H60" s="88"/>
      <c r="I60" s="74"/>
    </row>
    <row r="61" spans="1:9" x14ac:dyDescent="0.3">
      <c r="A61" s="53"/>
      <c r="B61" s="54"/>
      <c r="C61" s="55"/>
      <c r="D61" s="80" t="s">
        <v>70</v>
      </c>
      <c r="E61" s="62">
        <v>19908.419999999998</v>
      </c>
      <c r="F61" s="59"/>
      <c r="G61" s="59"/>
      <c r="H61" s="83"/>
      <c r="I61" s="59"/>
    </row>
    <row r="62" spans="1:9" x14ac:dyDescent="0.3">
      <c r="A62" s="53"/>
      <c r="B62" s="54"/>
      <c r="C62" s="55"/>
      <c r="D62" s="81" t="s">
        <v>90</v>
      </c>
      <c r="E62" s="62">
        <v>19908.419999999998</v>
      </c>
      <c r="F62" s="59"/>
      <c r="G62" s="59"/>
      <c r="H62" s="83"/>
      <c r="I62" s="59"/>
    </row>
    <row r="63" spans="1:9" x14ac:dyDescent="0.3">
      <c r="A63" s="53"/>
      <c r="B63" s="54"/>
      <c r="C63" s="55"/>
      <c r="D63" s="82" t="s">
        <v>80</v>
      </c>
      <c r="E63" s="49">
        <v>19908.419999999998</v>
      </c>
      <c r="F63" s="59"/>
      <c r="G63" s="59"/>
      <c r="H63" s="83"/>
      <c r="I63" s="59"/>
    </row>
    <row r="64" spans="1:9" ht="27" x14ac:dyDescent="0.3">
      <c r="A64" s="50"/>
      <c r="B64" s="51"/>
      <c r="C64" s="52"/>
      <c r="D64" s="80" t="s">
        <v>71</v>
      </c>
      <c r="E64" s="62">
        <v>145995.09</v>
      </c>
      <c r="F64" s="59"/>
      <c r="G64" s="59"/>
      <c r="H64" s="83"/>
      <c r="I64" s="59"/>
    </row>
    <row r="65" spans="1:9" x14ac:dyDescent="0.3">
      <c r="A65" s="50"/>
      <c r="B65" s="51"/>
      <c r="C65" s="52"/>
      <c r="D65" s="81" t="s">
        <v>90</v>
      </c>
      <c r="E65" s="62">
        <v>145995.09</v>
      </c>
      <c r="F65" s="59"/>
      <c r="G65" s="59"/>
      <c r="H65" s="83"/>
      <c r="I65" s="59"/>
    </row>
    <row r="66" spans="1:9" x14ac:dyDescent="0.3">
      <c r="A66" s="50"/>
      <c r="B66" s="51"/>
      <c r="C66" s="52"/>
      <c r="D66" s="82" t="s">
        <v>80</v>
      </c>
      <c r="E66" s="49">
        <v>145995.09</v>
      </c>
      <c r="F66" s="59"/>
      <c r="G66" s="59"/>
      <c r="H66" s="83"/>
      <c r="I66" s="59"/>
    </row>
    <row r="67" spans="1:9" ht="27" x14ac:dyDescent="0.3">
      <c r="A67" s="93" t="s">
        <v>104</v>
      </c>
      <c r="B67" s="51"/>
      <c r="C67" s="52"/>
      <c r="D67" s="77" t="s">
        <v>97</v>
      </c>
      <c r="E67" s="86"/>
      <c r="F67" s="78">
        <v>133408.75</v>
      </c>
      <c r="G67" s="78">
        <v>159075</v>
      </c>
      <c r="H67" s="79">
        <v>156325</v>
      </c>
      <c r="I67" s="78">
        <v>156325</v>
      </c>
    </row>
    <row r="68" spans="1:9" x14ac:dyDescent="0.3">
      <c r="A68" s="50"/>
      <c r="B68" s="51"/>
      <c r="C68" s="52"/>
      <c r="D68" s="80" t="s">
        <v>70</v>
      </c>
      <c r="E68" s="59"/>
      <c r="F68" s="62">
        <v>13272.28</v>
      </c>
      <c r="G68" s="62">
        <v>13272</v>
      </c>
      <c r="H68" s="73">
        <v>13272</v>
      </c>
      <c r="I68" s="62">
        <v>13272</v>
      </c>
    </row>
    <row r="69" spans="1:9" x14ac:dyDescent="0.3">
      <c r="A69" s="50"/>
      <c r="B69" s="51"/>
      <c r="C69" s="52"/>
      <c r="D69" s="81" t="s">
        <v>90</v>
      </c>
      <c r="E69" s="59"/>
      <c r="F69" s="62">
        <v>13272.28</v>
      </c>
      <c r="G69" s="62">
        <v>13272</v>
      </c>
      <c r="H69" s="73">
        <v>13272</v>
      </c>
      <c r="I69" s="62">
        <v>13272</v>
      </c>
    </row>
    <row r="70" spans="1:9" x14ac:dyDescent="0.3">
      <c r="A70" s="50"/>
      <c r="B70" s="51"/>
      <c r="C70" s="52"/>
      <c r="D70" s="82" t="s">
        <v>80</v>
      </c>
      <c r="E70" s="64"/>
      <c r="F70" s="49">
        <v>9290.6</v>
      </c>
      <c r="G70" s="49">
        <v>1972</v>
      </c>
      <c r="H70" s="66">
        <v>1972</v>
      </c>
      <c r="I70" s="49">
        <v>1972</v>
      </c>
    </row>
    <row r="71" spans="1:9" x14ac:dyDescent="0.3">
      <c r="A71" s="50"/>
      <c r="B71" s="51"/>
      <c r="C71" s="52"/>
      <c r="D71" s="82" t="s">
        <v>81</v>
      </c>
      <c r="E71" s="64"/>
      <c r="F71" s="49">
        <v>3981.68</v>
      </c>
      <c r="G71" s="49">
        <v>11300</v>
      </c>
      <c r="H71" s="66">
        <v>11300</v>
      </c>
      <c r="I71" s="49">
        <v>11300</v>
      </c>
    </row>
    <row r="72" spans="1:9" ht="27" x14ac:dyDescent="0.3">
      <c r="A72" s="50"/>
      <c r="B72" s="51"/>
      <c r="C72" s="52"/>
      <c r="D72" s="80" t="s">
        <v>64</v>
      </c>
      <c r="E72" s="59"/>
      <c r="F72" s="62">
        <v>27513.97</v>
      </c>
      <c r="G72" s="62">
        <v>25840</v>
      </c>
      <c r="H72" s="73">
        <v>25840</v>
      </c>
      <c r="I72" s="62">
        <v>25840</v>
      </c>
    </row>
    <row r="73" spans="1:9" x14ac:dyDescent="0.3">
      <c r="A73" s="122"/>
      <c r="B73" s="123"/>
      <c r="C73" s="124"/>
      <c r="D73" s="81" t="s">
        <v>90</v>
      </c>
      <c r="E73" s="59"/>
      <c r="F73" s="62">
        <v>27513.97</v>
      </c>
      <c r="G73" s="62">
        <v>25840</v>
      </c>
      <c r="H73" s="73">
        <v>25840</v>
      </c>
      <c r="I73" s="62">
        <v>25840</v>
      </c>
    </row>
    <row r="74" spans="1:9" x14ac:dyDescent="0.3">
      <c r="A74" s="50"/>
      <c r="B74" s="51"/>
      <c r="C74" s="52"/>
      <c r="D74" s="82" t="s">
        <v>80</v>
      </c>
      <c r="E74" s="64"/>
      <c r="F74" s="49">
        <v>12649.02</v>
      </c>
      <c r="G74" s="49">
        <v>16320</v>
      </c>
      <c r="H74" s="66">
        <v>16320</v>
      </c>
      <c r="I74" s="49">
        <v>16320</v>
      </c>
    </row>
    <row r="75" spans="1:9" x14ac:dyDescent="0.3">
      <c r="A75" s="50"/>
      <c r="B75" s="51"/>
      <c r="C75" s="52"/>
      <c r="D75" s="82" t="s">
        <v>81</v>
      </c>
      <c r="E75" s="64"/>
      <c r="F75" s="49">
        <v>14864.95</v>
      </c>
      <c r="G75" s="49">
        <v>9520</v>
      </c>
      <c r="H75" s="66">
        <v>9520</v>
      </c>
      <c r="I75" s="49">
        <v>9520</v>
      </c>
    </row>
    <row r="76" spans="1:9" ht="27" x14ac:dyDescent="0.3">
      <c r="A76" s="50"/>
      <c r="B76" s="51"/>
      <c r="C76" s="52"/>
      <c r="D76" s="80" t="s">
        <v>61</v>
      </c>
      <c r="E76" s="59"/>
      <c r="F76" s="62">
        <v>34844.67</v>
      </c>
      <c r="G76" s="62">
        <v>34510</v>
      </c>
      <c r="H76" s="73">
        <v>34510</v>
      </c>
      <c r="I76" s="62">
        <v>34510</v>
      </c>
    </row>
    <row r="77" spans="1:9" x14ac:dyDescent="0.3">
      <c r="A77" s="50"/>
      <c r="B77" s="51"/>
      <c r="C77" s="52"/>
      <c r="D77" s="81" t="s">
        <v>90</v>
      </c>
      <c r="E77" s="59"/>
      <c r="F77" s="62">
        <v>34844.67</v>
      </c>
      <c r="G77" s="62">
        <v>34510</v>
      </c>
      <c r="H77" s="73">
        <v>34510</v>
      </c>
      <c r="I77" s="62">
        <v>34510</v>
      </c>
    </row>
    <row r="78" spans="1:9" x14ac:dyDescent="0.3">
      <c r="A78" s="122"/>
      <c r="B78" s="123"/>
      <c r="C78" s="124"/>
      <c r="D78" s="82" t="s">
        <v>80</v>
      </c>
      <c r="E78" s="64"/>
      <c r="F78" s="49">
        <v>32781.75</v>
      </c>
      <c r="G78" s="49">
        <v>32510</v>
      </c>
      <c r="H78" s="66">
        <v>32510</v>
      </c>
      <c r="I78" s="49">
        <v>32510</v>
      </c>
    </row>
    <row r="79" spans="1:9" x14ac:dyDescent="0.3">
      <c r="A79" s="50"/>
      <c r="B79" s="51"/>
      <c r="C79" s="52"/>
      <c r="D79" s="82" t="s">
        <v>81</v>
      </c>
      <c r="E79" s="64"/>
      <c r="F79" s="49">
        <v>2062.92</v>
      </c>
      <c r="G79" s="49">
        <v>2000</v>
      </c>
      <c r="H79" s="66">
        <v>2000</v>
      </c>
      <c r="I79" s="49">
        <v>2000</v>
      </c>
    </row>
    <row r="80" spans="1:9" x14ac:dyDescent="0.3">
      <c r="A80" s="50"/>
      <c r="B80" s="51"/>
      <c r="C80" s="52"/>
      <c r="D80" s="80" t="s">
        <v>74</v>
      </c>
      <c r="E80" s="59"/>
      <c r="F80" s="62">
        <v>36542.17</v>
      </c>
      <c r="G80" s="62">
        <v>39000</v>
      </c>
      <c r="H80" s="73">
        <v>36250</v>
      </c>
      <c r="I80" s="62">
        <v>36250</v>
      </c>
    </row>
    <row r="81" spans="1:9" x14ac:dyDescent="0.3">
      <c r="A81" s="50"/>
      <c r="B81" s="51"/>
      <c r="C81" s="52"/>
      <c r="D81" s="81" t="s">
        <v>90</v>
      </c>
      <c r="E81" s="59"/>
      <c r="F81" s="62">
        <v>36542.17</v>
      </c>
      <c r="G81" s="62">
        <v>39000</v>
      </c>
      <c r="H81" s="73">
        <v>36250</v>
      </c>
      <c r="I81" s="62">
        <v>36250</v>
      </c>
    </row>
    <row r="82" spans="1:9" x14ac:dyDescent="0.3">
      <c r="A82" s="50"/>
      <c r="B82" s="51"/>
      <c r="C82" s="52"/>
      <c r="D82" s="82" t="s">
        <v>80</v>
      </c>
      <c r="E82" s="64"/>
      <c r="F82" s="49">
        <v>36542.17</v>
      </c>
      <c r="G82" s="49">
        <v>39000</v>
      </c>
      <c r="H82" s="66">
        <v>36250</v>
      </c>
      <c r="I82" s="49">
        <v>36250</v>
      </c>
    </row>
    <row r="83" spans="1:9" ht="25.05" customHeight="1" x14ac:dyDescent="0.3">
      <c r="A83" s="122"/>
      <c r="B83" s="123"/>
      <c r="C83" s="124"/>
      <c r="D83" s="80" t="s">
        <v>62</v>
      </c>
      <c r="E83" s="59"/>
      <c r="F83" s="62">
        <v>21235.66</v>
      </c>
      <c r="G83" s="62">
        <v>46453</v>
      </c>
      <c r="H83" s="73">
        <v>46453</v>
      </c>
      <c r="I83" s="62">
        <v>46453</v>
      </c>
    </row>
    <row r="84" spans="1:9" x14ac:dyDescent="0.3">
      <c r="A84" s="50"/>
      <c r="B84" s="51"/>
      <c r="C84" s="52"/>
      <c r="D84" s="81" t="s">
        <v>90</v>
      </c>
      <c r="E84" s="59"/>
      <c r="F84" s="62">
        <v>21235.66</v>
      </c>
      <c r="G84" s="62">
        <v>46453</v>
      </c>
      <c r="H84" s="73">
        <v>46453</v>
      </c>
      <c r="I84" s="62">
        <v>46453</v>
      </c>
    </row>
    <row r="85" spans="1:9" x14ac:dyDescent="0.3">
      <c r="A85" s="50"/>
      <c r="B85" s="51"/>
      <c r="C85" s="52"/>
      <c r="D85" s="82" t="s">
        <v>80</v>
      </c>
      <c r="E85" s="64"/>
      <c r="F85" s="49">
        <v>11945.06</v>
      </c>
      <c r="G85" s="49">
        <v>35163</v>
      </c>
      <c r="H85" s="66">
        <v>35163</v>
      </c>
      <c r="I85" s="49">
        <v>35163</v>
      </c>
    </row>
    <row r="86" spans="1:9" x14ac:dyDescent="0.3">
      <c r="A86" s="50"/>
      <c r="B86" s="51"/>
      <c r="C86" s="52"/>
      <c r="D86" s="82" t="s">
        <v>81</v>
      </c>
      <c r="E86" s="64"/>
      <c r="F86" s="49">
        <v>9290.6</v>
      </c>
      <c r="G86" s="49">
        <v>11290</v>
      </c>
      <c r="H86" s="66">
        <v>11290</v>
      </c>
      <c r="I86" s="49">
        <v>11290</v>
      </c>
    </row>
    <row r="87" spans="1:9" x14ac:dyDescent="0.3">
      <c r="A87" s="90" t="s">
        <v>98</v>
      </c>
      <c r="B87" s="51"/>
      <c r="C87" s="52"/>
      <c r="D87" s="59"/>
      <c r="E87" s="62">
        <v>129239.85</v>
      </c>
      <c r="F87" s="59"/>
      <c r="G87" s="59"/>
      <c r="H87" s="83"/>
      <c r="I87" s="59"/>
    </row>
    <row r="88" spans="1:9" ht="27" x14ac:dyDescent="0.3">
      <c r="A88" s="93" t="s">
        <v>108</v>
      </c>
      <c r="B88" s="89"/>
      <c r="C88" s="89"/>
      <c r="D88" s="77" t="s">
        <v>99</v>
      </c>
      <c r="E88" s="78">
        <v>129239.85</v>
      </c>
      <c r="F88" s="86"/>
      <c r="G88" s="86"/>
      <c r="H88" s="85"/>
      <c r="I88" s="86"/>
    </row>
    <row r="89" spans="1:9" x14ac:dyDescent="0.3">
      <c r="A89" s="50"/>
      <c r="B89" s="51"/>
      <c r="C89" s="52"/>
      <c r="D89" s="80" t="s">
        <v>70</v>
      </c>
      <c r="E89" s="62">
        <v>13272.27</v>
      </c>
      <c r="F89" s="59"/>
      <c r="G89" s="59"/>
      <c r="H89" s="83"/>
      <c r="I89" s="59"/>
    </row>
    <row r="90" spans="1:9" x14ac:dyDescent="0.3">
      <c r="A90" s="50"/>
      <c r="B90" s="51"/>
      <c r="C90" s="52"/>
      <c r="D90" s="81" t="s">
        <v>90</v>
      </c>
      <c r="E90" s="62">
        <v>13272.27</v>
      </c>
      <c r="F90" s="59"/>
      <c r="G90" s="59"/>
      <c r="H90" s="83"/>
      <c r="I90" s="59"/>
    </row>
    <row r="91" spans="1:9" x14ac:dyDescent="0.3">
      <c r="A91" s="50"/>
      <c r="B91" s="51"/>
      <c r="C91" s="52"/>
      <c r="D91" s="82" t="s">
        <v>80</v>
      </c>
      <c r="E91" s="49">
        <v>9290.59</v>
      </c>
      <c r="F91" s="59"/>
      <c r="G91" s="59"/>
      <c r="H91" s="83"/>
      <c r="I91" s="59"/>
    </row>
    <row r="92" spans="1:9" x14ac:dyDescent="0.3">
      <c r="A92" s="50"/>
      <c r="B92" s="51"/>
      <c r="C92" s="52"/>
      <c r="D92" s="82" t="s">
        <v>81</v>
      </c>
      <c r="E92" s="49">
        <v>3981.68</v>
      </c>
      <c r="F92" s="59"/>
      <c r="G92" s="59"/>
      <c r="H92" s="83"/>
      <c r="I92" s="59"/>
    </row>
    <row r="93" spans="1:9" ht="27" x14ac:dyDescent="0.3">
      <c r="A93" s="122"/>
      <c r="B93" s="123"/>
      <c r="C93" s="124"/>
      <c r="D93" s="80" t="s">
        <v>64</v>
      </c>
      <c r="E93" s="62">
        <v>20961.02</v>
      </c>
      <c r="F93" s="59"/>
      <c r="G93" s="59"/>
      <c r="H93" s="83"/>
      <c r="I93" s="59"/>
    </row>
    <row r="94" spans="1:9" x14ac:dyDescent="0.3">
      <c r="A94" s="50"/>
      <c r="B94" s="51"/>
      <c r="C94" s="52"/>
      <c r="D94" s="81" t="s">
        <v>90</v>
      </c>
      <c r="E94" s="62">
        <v>20961.02</v>
      </c>
      <c r="F94" s="59"/>
      <c r="G94" s="59"/>
      <c r="H94" s="83"/>
      <c r="I94" s="59"/>
    </row>
    <row r="95" spans="1:9" x14ac:dyDescent="0.3">
      <c r="A95" s="50"/>
      <c r="B95" s="51"/>
      <c r="C95" s="52"/>
      <c r="D95" s="82" t="s">
        <v>80</v>
      </c>
      <c r="E95" s="49">
        <v>10401.56</v>
      </c>
      <c r="F95" s="59"/>
      <c r="G95" s="59"/>
      <c r="H95" s="83"/>
      <c r="I95" s="59"/>
    </row>
    <row r="96" spans="1:9" x14ac:dyDescent="0.3">
      <c r="A96" s="50"/>
      <c r="B96" s="51"/>
      <c r="C96" s="52"/>
      <c r="D96" s="82" t="s">
        <v>81</v>
      </c>
      <c r="E96" s="49">
        <v>10559.46</v>
      </c>
      <c r="F96" s="59"/>
      <c r="G96" s="59"/>
      <c r="H96" s="83"/>
      <c r="I96" s="59"/>
    </row>
    <row r="97" spans="1:9" ht="27" x14ac:dyDescent="0.3">
      <c r="A97" s="50"/>
      <c r="B97" s="51"/>
      <c r="C97" s="52"/>
      <c r="D97" s="80" t="s">
        <v>61</v>
      </c>
      <c r="E97" s="62">
        <v>34181.83</v>
      </c>
      <c r="F97" s="59"/>
      <c r="G97" s="59"/>
      <c r="H97" s="83"/>
      <c r="I97" s="59"/>
    </row>
    <row r="98" spans="1:9" x14ac:dyDescent="0.3">
      <c r="A98" s="122"/>
      <c r="B98" s="123"/>
      <c r="C98" s="124"/>
      <c r="D98" s="81" t="s">
        <v>90</v>
      </c>
      <c r="E98" s="62">
        <v>34181.83</v>
      </c>
      <c r="F98" s="59"/>
      <c r="G98" s="59"/>
      <c r="H98" s="83"/>
      <c r="I98" s="59"/>
    </row>
    <row r="99" spans="1:9" x14ac:dyDescent="0.3">
      <c r="A99" s="50"/>
      <c r="B99" s="51"/>
      <c r="C99" s="52"/>
      <c r="D99" s="82" t="s">
        <v>80</v>
      </c>
      <c r="E99" s="49">
        <v>31129.21</v>
      </c>
      <c r="F99" s="59"/>
      <c r="G99" s="59"/>
      <c r="H99" s="83"/>
      <c r="I99" s="59"/>
    </row>
    <row r="100" spans="1:9" x14ac:dyDescent="0.3">
      <c r="A100" s="50"/>
      <c r="B100" s="51"/>
      <c r="C100" s="52"/>
      <c r="D100" s="82" t="s">
        <v>81</v>
      </c>
      <c r="E100" s="49">
        <v>3052.62</v>
      </c>
      <c r="F100" s="59"/>
      <c r="G100" s="59"/>
      <c r="H100" s="83"/>
      <c r="I100" s="59"/>
    </row>
    <row r="101" spans="1:9" x14ac:dyDescent="0.3">
      <c r="A101" s="50"/>
      <c r="B101" s="51"/>
      <c r="C101" s="52"/>
      <c r="D101" s="80" t="s">
        <v>74</v>
      </c>
      <c r="E101" s="62">
        <v>39589.089999999997</v>
      </c>
      <c r="F101" s="59"/>
      <c r="G101" s="59"/>
      <c r="H101" s="83"/>
      <c r="I101" s="59"/>
    </row>
    <row r="102" spans="1:9" x14ac:dyDescent="0.3">
      <c r="A102" s="50"/>
      <c r="B102" s="51"/>
      <c r="C102" s="52"/>
      <c r="D102" s="81" t="s">
        <v>90</v>
      </c>
      <c r="E102" s="62">
        <v>39589.089999999997</v>
      </c>
      <c r="F102" s="59"/>
      <c r="G102" s="59"/>
      <c r="H102" s="83"/>
      <c r="I102" s="59"/>
    </row>
    <row r="103" spans="1:9" x14ac:dyDescent="0.3">
      <c r="A103" s="122"/>
      <c r="B103" s="123"/>
      <c r="C103" s="124"/>
      <c r="D103" s="82" t="s">
        <v>80</v>
      </c>
      <c r="E103" s="49">
        <v>39589.089999999997</v>
      </c>
      <c r="F103" s="59"/>
      <c r="G103" s="59"/>
      <c r="H103" s="83"/>
      <c r="I103" s="59"/>
    </row>
    <row r="104" spans="1:9" x14ac:dyDescent="0.3">
      <c r="A104" s="50"/>
      <c r="B104" s="51"/>
      <c r="C104" s="52"/>
      <c r="D104" s="80" t="s">
        <v>62</v>
      </c>
      <c r="E104" s="62">
        <v>21235.64</v>
      </c>
      <c r="F104" s="59"/>
      <c r="G104" s="59"/>
      <c r="H104" s="83"/>
      <c r="I104" s="59"/>
    </row>
    <row r="105" spans="1:9" x14ac:dyDescent="0.3">
      <c r="A105" s="50"/>
      <c r="B105" s="51"/>
      <c r="C105" s="52"/>
      <c r="D105" s="81" t="s">
        <v>90</v>
      </c>
      <c r="E105" s="62">
        <v>21235.64</v>
      </c>
      <c r="F105" s="59"/>
      <c r="G105" s="59"/>
      <c r="H105" s="83"/>
      <c r="I105" s="59"/>
    </row>
    <row r="106" spans="1:9" x14ac:dyDescent="0.3">
      <c r="A106" s="50"/>
      <c r="B106" s="51"/>
      <c r="C106" s="52"/>
      <c r="D106" s="82" t="s">
        <v>80</v>
      </c>
      <c r="E106" s="49">
        <v>11945.05</v>
      </c>
      <c r="F106" s="59"/>
      <c r="G106" s="59"/>
      <c r="H106" s="83"/>
      <c r="I106" s="59"/>
    </row>
    <row r="107" spans="1:9" x14ac:dyDescent="0.3">
      <c r="A107" s="50"/>
      <c r="B107" s="51"/>
      <c r="C107" s="52"/>
      <c r="D107" s="82" t="s">
        <v>81</v>
      </c>
      <c r="E107" s="49">
        <v>9290.59</v>
      </c>
      <c r="F107" s="59"/>
      <c r="G107" s="59"/>
      <c r="H107" s="83"/>
      <c r="I107" s="59"/>
    </row>
    <row r="108" spans="1:9" ht="25.95" customHeight="1" x14ac:dyDescent="0.3">
      <c r="A108" s="89" t="s">
        <v>100</v>
      </c>
      <c r="B108" s="91"/>
      <c r="C108" s="92"/>
      <c r="D108" s="59"/>
      <c r="E108" s="62">
        <v>392636.14</v>
      </c>
      <c r="F108" s="62">
        <v>1106526.6599999999</v>
      </c>
      <c r="G108" s="62">
        <v>1118114</v>
      </c>
      <c r="H108" s="73">
        <v>6528618</v>
      </c>
      <c r="I108" s="62">
        <v>2686229</v>
      </c>
    </row>
    <row r="109" spans="1:9" x14ac:dyDescent="0.3">
      <c r="A109" s="93" t="s">
        <v>111</v>
      </c>
      <c r="B109" s="51"/>
      <c r="C109" s="52"/>
      <c r="D109" s="77" t="s">
        <v>101</v>
      </c>
      <c r="E109" s="78">
        <v>371400.49</v>
      </c>
      <c r="F109" s="78">
        <v>359960.86</v>
      </c>
      <c r="G109" s="78">
        <v>540770</v>
      </c>
      <c r="H109" s="79">
        <v>343722</v>
      </c>
      <c r="I109" s="78">
        <v>301333</v>
      </c>
    </row>
    <row r="110" spans="1:9" x14ac:dyDescent="0.3">
      <c r="A110" s="50"/>
      <c r="B110" s="51"/>
      <c r="C110" s="52"/>
      <c r="D110" s="80" t="s">
        <v>70</v>
      </c>
      <c r="E110" s="59"/>
      <c r="F110" s="59"/>
      <c r="G110" s="62">
        <v>68000</v>
      </c>
      <c r="H110" s="83"/>
      <c r="I110" s="59"/>
    </row>
    <row r="111" spans="1:9" ht="27" x14ac:dyDescent="0.3">
      <c r="A111" s="50"/>
      <c r="B111" s="51"/>
      <c r="C111" s="52"/>
      <c r="D111" s="81" t="s">
        <v>83</v>
      </c>
      <c r="E111" s="59"/>
      <c r="F111" s="59"/>
      <c r="G111" s="62">
        <v>68000</v>
      </c>
      <c r="H111" s="83"/>
      <c r="I111" s="59"/>
    </row>
    <row r="112" spans="1:9" ht="27" x14ac:dyDescent="0.3">
      <c r="A112" s="50"/>
      <c r="B112" s="51"/>
      <c r="C112" s="52"/>
      <c r="D112" s="82" t="s">
        <v>84</v>
      </c>
      <c r="E112" s="64"/>
      <c r="F112" s="64"/>
      <c r="G112" s="49">
        <v>68000</v>
      </c>
      <c r="H112" s="65"/>
      <c r="I112" s="64"/>
    </row>
    <row r="113" spans="1:9" ht="27" x14ac:dyDescent="0.3">
      <c r="A113" s="122"/>
      <c r="B113" s="123"/>
      <c r="C113" s="124"/>
      <c r="D113" s="80" t="s">
        <v>64</v>
      </c>
      <c r="E113" s="62">
        <v>67756.14</v>
      </c>
      <c r="F113" s="62">
        <v>81641.100000000006</v>
      </c>
      <c r="G113" s="62">
        <v>84372</v>
      </c>
      <c r="H113" s="73">
        <v>115208</v>
      </c>
      <c r="I113" s="62">
        <v>112819</v>
      </c>
    </row>
    <row r="114" spans="1:9" x14ac:dyDescent="0.3">
      <c r="A114" s="50"/>
      <c r="B114" s="51"/>
      <c r="C114" s="52"/>
      <c r="D114" s="81" t="s">
        <v>90</v>
      </c>
      <c r="E114" s="62">
        <v>48939.65</v>
      </c>
      <c r="F114" s="62">
        <v>57259.91</v>
      </c>
      <c r="G114" s="62">
        <v>70858</v>
      </c>
      <c r="H114" s="73">
        <v>97992</v>
      </c>
      <c r="I114" s="62">
        <v>87095</v>
      </c>
    </row>
    <row r="115" spans="1:9" x14ac:dyDescent="0.3">
      <c r="A115" s="50"/>
      <c r="B115" s="51"/>
      <c r="C115" s="52"/>
      <c r="D115" s="82" t="s">
        <v>81</v>
      </c>
      <c r="E115" s="49">
        <v>48939.65</v>
      </c>
      <c r="F115" s="49">
        <v>57259.91</v>
      </c>
      <c r="G115" s="49">
        <v>70858</v>
      </c>
      <c r="H115" s="66">
        <v>97992</v>
      </c>
      <c r="I115" s="49">
        <v>87095</v>
      </c>
    </row>
    <row r="116" spans="1:9" ht="27" x14ac:dyDescent="0.3">
      <c r="A116" s="50"/>
      <c r="B116" s="51"/>
      <c r="C116" s="52"/>
      <c r="D116" s="81" t="s">
        <v>83</v>
      </c>
      <c r="E116" s="62">
        <v>18816.490000000002</v>
      </c>
      <c r="F116" s="62">
        <v>24381.19</v>
      </c>
      <c r="G116" s="62">
        <v>13514</v>
      </c>
      <c r="H116" s="73">
        <v>17216</v>
      </c>
      <c r="I116" s="62">
        <v>25724</v>
      </c>
    </row>
    <row r="117" spans="1:9" ht="27" x14ac:dyDescent="0.3">
      <c r="A117" s="50"/>
      <c r="B117" s="51"/>
      <c r="C117" s="52"/>
      <c r="D117" s="82" t="s">
        <v>84</v>
      </c>
      <c r="E117" s="49">
        <v>18816.490000000002</v>
      </c>
      <c r="F117" s="49">
        <v>24381.19</v>
      </c>
      <c r="G117" s="49">
        <v>13514</v>
      </c>
      <c r="H117" s="66">
        <v>17216</v>
      </c>
      <c r="I117" s="49">
        <v>25724</v>
      </c>
    </row>
    <row r="118" spans="1:9" ht="27" x14ac:dyDescent="0.3">
      <c r="A118" s="122"/>
      <c r="B118" s="123"/>
      <c r="C118" s="124"/>
      <c r="D118" s="80" t="s">
        <v>73</v>
      </c>
      <c r="E118" s="62">
        <v>252173.23</v>
      </c>
      <c r="F118" s="62">
        <v>248855.29</v>
      </c>
      <c r="G118" s="62">
        <v>364988</v>
      </c>
      <c r="H118" s="73">
        <v>215104</v>
      </c>
      <c r="I118" s="62">
        <v>175104</v>
      </c>
    </row>
    <row r="119" spans="1:9" x14ac:dyDescent="0.3">
      <c r="A119" s="50"/>
      <c r="B119" s="51"/>
      <c r="C119" s="52"/>
      <c r="D119" s="81" t="s">
        <v>90</v>
      </c>
      <c r="E119" s="62">
        <v>147189.6</v>
      </c>
      <c r="F119" s="62">
        <v>168557.98</v>
      </c>
      <c r="G119" s="62">
        <v>161152</v>
      </c>
      <c r="H119" s="73">
        <v>125418</v>
      </c>
      <c r="I119" s="62">
        <v>147135</v>
      </c>
    </row>
    <row r="120" spans="1:9" x14ac:dyDescent="0.3">
      <c r="A120" s="50"/>
      <c r="B120" s="51"/>
      <c r="C120" s="52"/>
      <c r="D120" s="82" t="s">
        <v>81</v>
      </c>
      <c r="E120" s="49">
        <v>147189.6</v>
      </c>
      <c r="F120" s="49">
        <v>168557.98</v>
      </c>
      <c r="G120" s="49">
        <v>161152</v>
      </c>
      <c r="H120" s="66">
        <v>125418</v>
      </c>
      <c r="I120" s="49">
        <v>147135</v>
      </c>
    </row>
    <row r="121" spans="1:9" ht="27" x14ac:dyDescent="0.3">
      <c r="A121" s="50"/>
      <c r="B121" s="51"/>
      <c r="C121" s="52"/>
      <c r="D121" s="81" t="s">
        <v>83</v>
      </c>
      <c r="E121" s="62">
        <v>104983.63</v>
      </c>
      <c r="F121" s="62">
        <v>80297.31</v>
      </c>
      <c r="G121" s="62">
        <v>203836</v>
      </c>
      <c r="H121" s="73">
        <v>89686</v>
      </c>
      <c r="I121" s="62">
        <v>27969</v>
      </c>
    </row>
    <row r="122" spans="1:9" ht="27" x14ac:dyDescent="0.3">
      <c r="A122" s="50"/>
      <c r="B122" s="51"/>
      <c r="C122" s="52"/>
      <c r="D122" s="82" t="s">
        <v>84</v>
      </c>
      <c r="E122" s="49">
        <v>104983.63</v>
      </c>
      <c r="F122" s="49">
        <v>80297.31</v>
      </c>
      <c r="G122" s="49">
        <v>203836</v>
      </c>
      <c r="H122" s="66">
        <v>89686</v>
      </c>
      <c r="I122" s="49">
        <v>27969</v>
      </c>
    </row>
    <row r="123" spans="1:9" x14ac:dyDescent="0.3">
      <c r="A123" s="122"/>
      <c r="B123" s="123"/>
      <c r="C123" s="124"/>
      <c r="D123" s="80" t="s">
        <v>62</v>
      </c>
      <c r="E123" s="62">
        <v>2652.34</v>
      </c>
      <c r="F123" s="59"/>
      <c r="G123" s="59"/>
      <c r="H123" s="83"/>
      <c r="I123" s="59"/>
    </row>
    <row r="124" spans="1:9" ht="27" x14ac:dyDescent="0.3">
      <c r="A124" s="50"/>
      <c r="B124" s="51"/>
      <c r="C124" s="52"/>
      <c r="D124" s="81" t="s">
        <v>83</v>
      </c>
      <c r="E124" s="62">
        <v>2652.34</v>
      </c>
      <c r="F124" s="59"/>
      <c r="G124" s="59"/>
      <c r="H124" s="83"/>
      <c r="I124" s="59"/>
    </row>
    <row r="125" spans="1:9" ht="27" x14ac:dyDescent="0.3">
      <c r="A125" s="50"/>
      <c r="B125" s="51"/>
      <c r="C125" s="52"/>
      <c r="D125" s="82" t="s">
        <v>84</v>
      </c>
      <c r="E125" s="49">
        <v>2652.34</v>
      </c>
      <c r="F125" s="59"/>
      <c r="G125" s="59"/>
      <c r="H125" s="83"/>
      <c r="I125" s="59"/>
    </row>
    <row r="126" spans="1:9" ht="27" x14ac:dyDescent="0.3">
      <c r="A126" s="50"/>
      <c r="B126" s="51"/>
      <c r="C126" s="52"/>
      <c r="D126" s="80" t="s">
        <v>68</v>
      </c>
      <c r="E126" s="62">
        <v>1932.04</v>
      </c>
      <c r="F126" s="62">
        <v>16192.18</v>
      </c>
      <c r="G126" s="62">
        <v>10000</v>
      </c>
      <c r="H126" s="83"/>
      <c r="I126" s="59"/>
    </row>
    <row r="127" spans="1:9" ht="27" x14ac:dyDescent="0.3">
      <c r="A127" s="50"/>
      <c r="B127" s="51"/>
      <c r="C127" s="52"/>
      <c r="D127" s="81" t="s">
        <v>83</v>
      </c>
      <c r="E127" s="62">
        <v>1932.04</v>
      </c>
      <c r="F127" s="62">
        <v>16192.18</v>
      </c>
      <c r="G127" s="62">
        <v>10000</v>
      </c>
      <c r="H127" s="83"/>
      <c r="I127" s="59"/>
    </row>
    <row r="128" spans="1:9" ht="27" x14ac:dyDescent="0.3">
      <c r="A128" s="122"/>
      <c r="B128" s="123"/>
      <c r="C128" s="124"/>
      <c r="D128" s="82" t="s">
        <v>84</v>
      </c>
      <c r="E128" s="49">
        <v>1932.04</v>
      </c>
      <c r="F128" s="49">
        <v>16192.18</v>
      </c>
      <c r="G128" s="49">
        <v>10000</v>
      </c>
      <c r="H128" s="83"/>
      <c r="I128" s="59"/>
    </row>
    <row r="129" spans="1:9" ht="40.200000000000003" x14ac:dyDescent="0.3">
      <c r="A129" s="50"/>
      <c r="B129" s="51"/>
      <c r="C129" s="52"/>
      <c r="D129" s="80" t="s">
        <v>66</v>
      </c>
      <c r="E129" s="62">
        <v>46886.74</v>
      </c>
      <c r="F129" s="62">
        <v>13272.29</v>
      </c>
      <c r="G129" s="62">
        <v>13410</v>
      </c>
      <c r="H129" s="73">
        <v>13410</v>
      </c>
      <c r="I129" s="62">
        <v>13410</v>
      </c>
    </row>
    <row r="130" spans="1:9" x14ac:dyDescent="0.3">
      <c r="A130" s="50"/>
      <c r="B130" s="51"/>
      <c r="C130" s="52"/>
      <c r="D130" s="81" t="s">
        <v>90</v>
      </c>
      <c r="E130" s="62">
        <v>46886.74</v>
      </c>
      <c r="F130" s="62">
        <v>13272.29</v>
      </c>
      <c r="G130" s="62">
        <v>13410</v>
      </c>
      <c r="H130" s="73">
        <v>13410</v>
      </c>
      <c r="I130" s="62">
        <v>13410</v>
      </c>
    </row>
    <row r="131" spans="1:9" x14ac:dyDescent="0.3">
      <c r="A131" s="50"/>
      <c r="B131" s="51"/>
      <c r="C131" s="52"/>
      <c r="D131" s="82" t="s">
        <v>81</v>
      </c>
      <c r="E131" s="49">
        <v>46886.74</v>
      </c>
      <c r="F131" s="49">
        <v>13272.29</v>
      </c>
      <c r="G131" s="49">
        <v>13410</v>
      </c>
      <c r="H131" s="66">
        <v>13410</v>
      </c>
      <c r="I131" s="49">
        <v>13410</v>
      </c>
    </row>
    <row r="132" spans="1:9" x14ac:dyDescent="0.3">
      <c r="A132" s="93" t="s">
        <v>110</v>
      </c>
      <c r="B132" s="51"/>
      <c r="C132" s="52"/>
      <c r="D132" s="77" t="s">
        <v>102</v>
      </c>
      <c r="E132" s="78">
        <v>21235.65</v>
      </c>
      <c r="F132" s="78">
        <v>746565.8</v>
      </c>
      <c r="G132" s="78">
        <v>577344</v>
      </c>
      <c r="H132" s="79">
        <v>384896</v>
      </c>
      <c r="I132" s="78">
        <v>384896</v>
      </c>
    </row>
    <row r="133" spans="1:9" ht="27" x14ac:dyDescent="0.3">
      <c r="A133" s="122"/>
      <c r="B133" s="123"/>
      <c r="C133" s="124"/>
      <c r="D133" s="80" t="s">
        <v>73</v>
      </c>
      <c r="E133" s="62">
        <v>21235.65</v>
      </c>
      <c r="F133" s="62">
        <v>746565.8</v>
      </c>
      <c r="G133" s="62">
        <v>577344</v>
      </c>
      <c r="H133" s="73">
        <v>384896</v>
      </c>
      <c r="I133" s="62">
        <v>384896</v>
      </c>
    </row>
    <row r="134" spans="1:9" ht="27" x14ac:dyDescent="0.3">
      <c r="A134" s="50"/>
      <c r="B134" s="51"/>
      <c r="C134" s="52"/>
      <c r="D134" s="81" t="s">
        <v>83</v>
      </c>
      <c r="E134" s="62">
        <v>21235.65</v>
      </c>
      <c r="F134" s="62">
        <v>746565.8</v>
      </c>
      <c r="G134" s="62">
        <v>577344</v>
      </c>
      <c r="H134" s="73">
        <v>384896</v>
      </c>
      <c r="I134" s="62">
        <v>384896</v>
      </c>
    </row>
    <row r="135" spans="1:9" ht="27" x14ac:dyDescent="0.3">
      <c r="A135" s="50"/>
      <c r="B135" s="51"/>
      <c r="C135" s="52"/>
      <c r="D135" s="82" t="s">
        <v>84</v>
      </c>
      <c r="E135" s="49">
        <v>21235.65</v>
      </c>
      <c r="F135" s="49">
        <v>746565.8</v>
      </c>
      <c r="G135" s="49">
        <v>577344</v>
      </c>
      <c r="H135" s="66">
        <v>384896</v>
      </c>
      <c r="I135" s="49">
        <v>384896</v>
      </c>
    </row>
    <row r="136" spans="1:9" ht="27" x14ac:dyDescent="0.3">
      <c r="A136" s="93" t="s">
        <v>109</v>
      </c>
      <c r="B136" s="51"/>
      <c r="C136" s="52"/>
      <c r="D136" s="77" t="s">
        <v>103</v>
      </c>
      <c r="E136" s="86"/>
      <c r="F136" s="86"/>
      <c r="G136" s="86"/>
      <c r="H136" s="79">
        <v>5800000</v>
      </c>
      <c r="I136" s="78">
        <v>2000000</v>
      </c>
    </row>
    <row r="137" spans="1:9" x14ac:dyDescent="0.3">
      <c r="A137" s="50"/>
      <c r="B137" s="51"/>
      <c r="C137" s="52"/>
      <c r="D137" s="80" t="s">
        <v>70</v>
      </c>
      <c r="E137" s="59"/>
      <c r="F137" s="59"/>
      <c r="G137" s="59"/>
      <c r="H137" s="73">
        <v>850000</v>
      </c>
      <c r="I137" s="62">
        <v>1470000</v>
      </c>
    </row>
    <row r="138" spans="1:9" ht="27" x14ac:dyDescent="0.3">
      <c r="A138" s="122"/>
      <c r="B138" s="123"/>
      <c r="C138" s="124"/>
      <c r="D138" s="81" t="s">
        <v>83</v>
      </c>
      <c r="E138" s="59"/>
      <c r="F138" s="59"/>
      <c r="G138" s="59"/>
      <c r="H138" s="73">
        <v>850000</v>
      </c>
      <c r="I138" s="62">
        <v>1470000</v>
      </c>
    </row>
    <row r="139" spans="1:9" ht="27" x14ac:dyDescent="0.3">
      <c r="A139" s="50"/>
      <c r="B139" s="51"/>
      <c r="C139" s="52"/>
      <c r="D139" s="82" t="s">
        <v>84</v>
      </c>
      <c r="E139" s="64"/>
      <c r="F139" s="64"/>
      <c r="G139" s="64"/>
      <c r="H139" s="66">
        <v>850000</v>
      </c>
      <c r="I139" s="49">
        <v>1470000</v>
      </c>
    </row>
    <row r="140" spans="1:9" x14ac:dyDescent="0.3">
      <c r="A140" s="50"/>
      <c r="B140" s="51"/>
      <c r="C140" s="52"/>
      <c r="D140" s="80" t="s">
        <v>85</v>
      </c>
      <c r="E140" s="59"/>
      <c r="F140" s="59"/>
      <c r="G140" s="59"/>
      <c r="H140" s="73">
        <v>4950000</v>
      </c>
      <c r="I140" s="62">
        <v>530000</v>
      </c>
    </row>
    <row r="141" spans="1:9" ht="27" x14ac:dyDescent="0.3">
      <c r="A141" s="50"/>
      <c r="B141" s="51"/>
      <c r="C141" s="52"/>
      <c r="D141" s="81" t="s">
        <v>83</v>
      </c>
      <c r="E141" s="59"/>
      <c r="F141" s="59"/>
      <c r="G141" s="59"/>
      <c r="H141" s="73">
        <v>4950000</v>
      </c>
      <c r="I141" s="62">
        <v>530000</v>
      </c>
    </row>
    <row r="142" spans="1:9" ht="27" x14ac:dyDescent="0.3">
      <c r="A142" s="50"/>
      <c r="B142" s="51"/>
      <c r="C142" s="52"/>
      <c r="D142" s="82" t="s">
        <v>84</v>
      </c>
      <c r="E142" s="64"/>
      <c r="F142" s="64"/>
      <c r="G142" s="64"/>
      <c r="H142" s="66">
        <v>4950000</v>
      </c>
      <c r="I142" s="49">
        <v>530000</v>
      </c>
    </row>
  </sheetData>
  <mergeCells count="15">
    <mergeCell ref="A1:I1"/>
    <mergeCell ref="A3:I3"/>
    <mergeCell ref="A5:C5"/>
    <mergeCell ref="A78:C78"/>
    <mergeCell ref="A83:C83"/>
    <mergeCell ref="A93:C93"/>
    <mergeCell ref="A98:C98"/>
    <mergeCell ref="A73:C73"/>
    <mergeCell ref="A128:C128"/>
    <mergeCell ref="A133:C133"/>
    <mergeCell ref="A138:C138"/>
    <mergeCell ref="A103:C103"/>
    <mergeCell ref="A113:C113"/>
    <mergeCell ref="A118:C118"/>
    <mergeCell ref="A123:C123"/>
  </mergeCells>
  <pageMargins left="0.70866141732283472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Trnjina Marković</cp:lastModifiedBy>
  <cp:lastPrinted>2022-12-28T07:31:33Z</cp:lastPrinted>
  <dcterms:created xsi:type="dcterms:W3CDTF">2022-08-12T12:51:27Z</dcterms:created>
  <dcterms:modified xsi:type="dcterms:W3CDTF">2022-12-28T07:31:45Z</dcterms:modified>
</cp:coreProperties>
</file>